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dd/chemistry/CO2_project/g09/"/>
    </mc:Choice>
  </mc:AlternateContent>
  <xr:revisionPtr revIDLastSave="0" documentId="13_ncr:1_{C7E5FDE7-19CE-004C-8005-72797596A3D3}" xr6:coauthVersionLast="47" xr6:coauthVersionMax="47" xr10:uidLastSave="{00000000-0000-0000-0000-000000000000}"/>
  <bookViews>
    <workbookView xWindow="-33860" yWindow="1180" windowWidth="31940" windowHeight="19420" activeTab="15" xr2:uid="{D12E5909-FDCA-F341-998C-D7FFCAE0F7B5}"/>
  </bookViews>
  <sheets>
    <sheet name="Nb4" sheetId="2" r:id="rId1"/>
    <sheet name="Mo4" sheetId="6" r:id="rId2"/>
    <sheet name="Ru4" sheetId="4" r:id="rId3"/>
    <sheet name="Rh4" sheetId="3" r:id="rId4"/>
    <sheet name="Pd4" sheetId="7" r:id="rId5"/>
    <sheet name="Pt4" sheetId="8" r:id="rId6"/>
    <sheet name="Ag4" sheetId="17" r:id="rId7"/>
    <sheet name="Nb5" sheetId="9" r:id="rId8"/>
    <sheet name="Mo5" sheetId="10" r:id="rId9"/>
    <sheet name="Ru5" sheetId="11" r:id="rId10"/>
    <sheet name="Rh5_k0049" sheetId="20" r:id="rId11"/>
    <sheet name="Rh5_k0031" sheetId="12" r:id="rId12"/>
    <sheet name="Pd5" sheetId="14" r:id="rId13"/>
    <sheet name="Pt5_k0999" sheetId="16" r:id="rId14"/>
    <sheet name="Pt5_k0079" sheetId="15" r:id="rId15"/>
    <sheet name="Ag5" sheetId="19" r:id="rId16"/>
  </sheets>
  <definedNames>
    <definedName name="Unique_Energies" localSheetId="0">'Nb4'!$B$6:$C$19</definedName>
    <definedName name="Unique_Energies_1" localSheetId="0">'Nb4'!$D$6:$E$19</definedName>
    <definedName name="Unique_Energies_2" localSheetId="0">'Nb4'!$F$6:$G$25</definedName>
    <definedName name="Unique_Energies_3" localSheetId="0">'Nb4'!$H$6:$I$36</definedName>
    <definedName name="Unique_Energies_4" localSheetId="15">'Ag5'!$J$7:$K$31</definedName>
    <definedName name="Unique_Energies_4" localSheetId="1">'Mo4'!$J$7:$K$31</definedName>
    <definedName name="Unique_Energies_4" localSheetId="8">'Mo5'!$J$7:$K$31</definedName>
    <definedName name="Unique_Energies_4" localSheetId="0">'Nb4'!$J$6:$K$30</definedName>
    <definedName name="Unique_Energies_4" localSheetId="7">'Nb5'!$J$7:$K$31</definedName>
    <definedName name="Unique_Energies_4" localSheetId="12">'Pd5'!$J$7:$K$31</definedName>
    <definedName name="Unique_Energies_4" localSheetId="14">Pt5_k0079!$J$7:$K$31</definedName>
    <definedName name="Unique_Energies_4" localSheetId="13">Pt5_k0999!$J$7:$K$31</definedName>
    <definedName name="Unique_Energies_4" localSheetId="11">Rh5_k0031!$J$7:$K$31</definedName>
    <definedName name="Unique_Energies_4" localSheetId="10">Rh5_k0049!$J$7:$K$31</definedName>
    <definedName name="Unique_Energies_4" localSheetId="9">'Ru5'!$J$7:$K$31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52" i="7" l="1"/>
  <c r="Y52" i="7"/>
  <c r="Z52" i="7"/>
  <c r="AA52" i="7"/>
  <c r="X53" i="7"/>
  <c r="Y53" i="7"/>
  <c r="Z53" i="7"/>
  <c r="AA53" i="7"/>
  <c r="X54" i="7"/>
  <c r="Y54" i="7"/>
  <c r="Z54" i="7"/>
  <c r="AA54" i="7"/>
  <c r="X55" i="7"/>
  <c r="Y55" i="7"/>
  <c r="Z55" i="7"/>
  <c r="AA55" i="7"/>
  <c r="X36" i="7"/>
  <c r="Y36" i="7"/>
  <c r="Z36" i="7"/>
  <c r="AA36" i="7"/>
  <c r="X37" i="7"/>
  <c r="Y37" i="7"/>
  <c r="Z37" i="7"/>
  <c r="AA37" i="7"/>
  <c r="X38" i="7"/>
  <c r="Y38" i="7"/>
  <c r="Z38" i="7"/>
  <c r="AA38" i="7"/>
  <c r="X39" i="7"/>
  <c r="Y39" i="7"/>
  <c r="Z39" i="7"/>
  <c r="AA39" i="7"/>
  <c r="X54" i="8"/>
  <c r="X55" i="8"/>
  <c r="X37" i="8"/>
  <c r="Y37" i="8"/>
  <c r="Y54" i="8" s="1"/>
  <c r="Z37" i="8"/>
  <c r="Z54" i="8" s="1"/>
  <c r="AA37" i="8"/>
  <c r="AA54" i="8" s="1"/>
  <c r="AB37" i="8"/>
  <c r="AB54" i="8" s="1"/>
  <c r="X38" i="8"/>
  <c r="Y38" i="8"/>
  <c r="Y55" i="8" s="1"/>
  <c r="Z38" i="8"/>
  <c r="Z55" i="8" s="1"/>
  <c r="AA38" i="8"/>
  <c r="AA55" i="8" s="1"/>
  <c r="AB38" i="8"/>
  <c r="AB55" i="8" s="1"/>
  <c r="AA51" i="4"/>
  <c r="AB51" i="4"/>
  <c r="AC51" i="4"/>
  <c r="AD51" i="4"/>
  <c r="AE51" i="4"/>
  <c r="AF51" i="4"/>
  <c r="AG51" i="4"/>
  <c r="AA52" i="4"/>
  <c r="AB52" i="4"/>
  <c r="AC52" i="4"/>
  <c r="AD52" i="4"/>
  <c r="AE52" i="4"/>
  <c r="AF52" i="4"/>
  <c r="AG52" i="4"/>
  <c r="AB53" i="4"/>
  <c r="AC53" i="4"/>
  <c r="AD53" i="4"/>
  <c r="AE53" i="4"/>
  <c r="AA54" i="4"/>
  <c r="AB54" i="4"/>
  <c r="AC54" i="4"/>
  <c r="AE54" i="4"/>
  <c r="AF54" i="4"/>
  <c r="AG54" i="4"/>
  <c r="AA33" i="4"/>
  <c r="AB33" i="4"/>
  <c r="AC33" i="4"/>
  <c r="AD33" i="4"/>
  <c r="AE33" i="4"/>
  <c r="AF33" i="4"/>
  <c r="AG33" i="4"/>
  <c r="AA34" i="4"/>
  <c r="AB34" i="4"/>
  <c r="AC34" i="4"/>
  <c r="AD34" i="4"/>
  <c r="AE34" i="4"/>
  <c r="AF34" i="4"/>
  <c r="AG34" i="4"/>
  <c r="AA35" i="4"/>
  <c r="AA53" i="4" s="1"/>
  <c r="AB35" i="4"/>
  <c r="AC35" i="4"/>
  <c r="AD35" i="4"/>
  <c r="AE35" i="4"/>
  <c r="AF35" i="4"/>
  <c r="AF53" i="4" s="1"/>
  <c r="AG35" i="4"/>
  <c r="AG53" i="4" s="1"/>
  <c r="AA36" i="4"/>
  <c r="AB36" i="4"/>
  <c r="AC36" i="4"/>
  <c r="AD36" i="4"/>
  <c r="AD54" i="4" s="1"/>
  <c r="AE36" i="4"/>
  <c r="AF36" i="4"/>
  <c r="AG36" i="4"/>
  <c r="Y46" i="3"/>
  <c r="AB46" i="3"/>
  <c r="Y31" i="3"/>
  <c r="Z31" i="3"/>
  <c r="Z46" i="3" s="1"/>
  <c r="AA31" i="3"/>
  <c r="AA46" i="3" s="1"/>
  <c r="AB31" i="3"/>
  <c r="Y47" i="3"/>
  <c r="Z47" i="3"/>
  <c r="AA47" i="3"/>
  <c r="AB47" i="3"/>
  <c r="Y32" i="3"/>
  <c r="Z32" i="3"/>
  <c r="AA32" i="3"/>
  <c r="AB32" i="3"/>
  <c r="X46" i="3" l="1"/>
  <c r="X47" i="3"/>
  <c r="X31" i="3"/>
  <c r="X32" i="3"/>
  <c r="Z51" i="4"/>
  <c r="Z52" i="4"/>
  <c r="Z53" i="4"/>
  <c r="Z54" i="4"/>
  <c r="Z33" i="4"/>
  <c r="Z34" i="4"/>
  <c r="Z35" i="4"/>
  <c r="Z36" i="4"/>
  <c r="U30" i="2"/>
  <c r="V30" i="2"/>
  <c r="W30" i="2"/>
  <c r="X30" i="2"/>
  <c r="U31" i="2"/>
  <c r="V31" i="2"/>
  <c r="W31" i="2"/>
  <c r="X31" i="2"/>
  <c r="U32" i="2"/>
  <c r="V32" i="2"/>
  <c r="W32" i="2"/>
  <c r="X32" i="2"/>
  <c r="U33" i="2"/>
  <c r="V33" i="2"/>
  <c r="W33" i="2"/>
  <c r="X33" i="2"/>
  <c r="U46" i="2"/>
  <c r="V46" i="2"/>
  <c r="W46" i="2"/>
  <c r="X46" i="2"/>
  <c r="U47" i="2"/>
  <c r="V47" i="2"/>
  <c r="W47" i="2"/>
  <c r="X47" i="2"/>
  <c r="Z40" i="4"/>
  <c r="AA40" i="4"/>
  <c r="AB40" i="4"/>
  <c r="AC40" i="4"/>
  <c r="AD40" i="4"/>
  <c r="AE40" i="4"/>
  <c r="Z41" i="4"/>
  <c r="AA41" i="4"/>
  <c r="AB41" i="4"/>
  <c r="AC41" i="4"/>
  <c r="AD41" i="4"/>
  <c r="AE41" i="4"/>
  <c r="Z42" i="4"/>
  <c r="AA42" i="4"/>
  <c r="AB42" i="4"/>
  <c r="AC42" i="4"/>
  <c r="AD42" i="4"/>
  <c r="AE42" i="4"/>
  <c r="AF42" i="4"/>
  <c r="AG42" i="4"/>
  <c r="Z43" i="4"/>
  <c r="AA43" i="4"/>
  <c r="AB43" i="4"/>
  <c r="AC43" i="4"/>
  <c r="AD43" i="4"/>
  <c r="AE43" i="4"/>
  <c r="Z44" i="4"/>
  <c r="AA44" i="4"/>
  <c r="AB44" i="4"/>
  <c r="AC44" i="4"/>
  <c r="AD44" i="4"/>
  <c r="AE44" i="4"/>
  <c r="AF44" i="4"/>
  <c r="AG44" i="4"/>
  <c r="Z45" i="4"/>
  <c r="AA45" i="4"/>
  <c r="AB45" i="4"/>
  <c r="AC45" i="4"/>
  <c r="AD45" i="4"/>
  <c r="AE45" i="4"/>
  <c r="Z46" i="4"/>
  <c r="AA46" i="4"/>
  <c r="AB46" i="4"/>
  <c r="AC46" i="4"/>
  <c r="AD46" i="4"/>
  <c r="AE46" i="4"/>
  <c r="AF46" i="4"/>
  <c r="AG46" i="4"/>
  <c r="Z47" i="4"/>
  <c r="AA47" i="4"/>
  <c r="AB47" i="4"/>
  <c r="AC47" i="4"/>
  <c r="AD47" i="4"/>
  <c r="AE47" i="4"/>
  <c r="Z48" i="4"/>
  <c r="AA48" i="4"/>
  <c r="AB48" i="4"/>
  <c r="AC48" i="4"/>
  <c r="AD48" i="4"/>
  <c r="AE48" i="4"/>
  <c r="AG48" i="4"/>
  <c r="Z49" i="4"/>
  <c r="AA49" i="4"/>
  <c r="AB49" i="4"/>
  <c r="AC49" i="4"/>
  <c r="AD49" i="4"/>
  <c r="AE49" i="4"/>
  <c r="Z50" i="4"/>
  <c r="AA50" i="4"/>
  <c r="AB50" i="4"/>
  <c r="AC50" i="4"/>
  <c r="AD50" i="4"/>
  <c r="AE50" i="4"/>
  <c r="AA39" i="4"/>
  <c r="AB39" i="4"/>
  <c r="AC39" i="4"/>
  <c r="AD39" i="4"/>
  <c r="AE39" i="4"/>
  <c r="AF39" i="4"/>
  <c r="AG39" i="4"/>
  <c r="Z39" i="4"/>
  <c r="Z22" i="4"/>
  <c r="AA22" i="4"/>
  <c r="AB22" i="4"/>
  <c r="AC22" i="4"/>
  <c r="AD22" i="4"/>
  <c r="AE22" i="4"/>
  <c r="AF22" i="4"/>
  <c r="AF40" i="4" s="1"/>
  <c r="AG22" i="4"/>
  <c r="AG40" i="4" s="1"/>
  <c r="Z23" i="4"/>
  <c r="AA23" i="4"/>
  <c r="AB23" i="4"/>
  <c r="AC23" i="4"/>
  <c r="AD23" i="4"/>
  <c r="AE23" i="4"/>
  <c r="AF23" i="4"/>
  <c r="AF41" i="4" s="1"/>
  <c r="AG23" i="4"/>
  <c r="AG41" i="4" s="1"/>
  <c r="Z24" i="4"/>
  <c r="AA24" i="4"/>
  <c r="AB24" i="4"/>
  <c r="AC24" i="4"/>
  <c r="AD24" i="4"/>
  <c r="AE24" i="4"/>
  <c r="AF24" i="4"/>
  <c r="AG24" i="4"/>
  <c r="Z25" i="4"/>
  <c r="AA25" i="4"/>
  <c r="AB25" i="4"/>
  <c r="AC25" i="4"/>
  <c r="AD25" i="4"/>
  <c r="AE25" i="4"/>
  <c r="AF25" i="4"/>
  <c r="AF43" i="4" s="1"/>
  <c r="AG25" i="4"/>
  <c r="AG43" i="4" s="1"/>
  <c r="Z26" i="4"/>
  <c r="AA26" i="4"/>
  <c r="AB26" i="4"/>
  <c r="AC26" i="4"/>
  <c r="AD26" i="4"/>
  <c r="AE26" i="4"/>
  <c r="AF26" i="4"/>
  <c r="AG26" i="4"/>
  <c r="Z27" i="4"/>
  <c r="AA27" i="4"/>
  <c r="AB27" i="4"/>
  <c r="AC27" i="4"/>
  <c r="AD27" i="4"/>
  <c r="AE27" i="4"/>
  <c r="AF27" i="4"/>
  <c r="AF45" i="4" s="1"/>
  <c r="AG27" i="4"/>
  <c r="AG45" i="4" s="1"/>
  <c r="Z28" i="4"/>
  <c r="AA28" i="4"/>
  <c r="AB28" i="4"/>
  <c r="AC28" i="4"/>
  <c r="AD28" i="4"/>
  <c r="AE28" i="4"/>
  <c r="AF28" i="4"/>
  <c r="AG28" i="4"/>
  <c r="Z29" i="4"/>
  <c r="AA29" i="4"/>
  <c r="AB29" i="4"/>
  <c r="AC29" i="4"/>
  <c r="AD29" i="4"/>
  <c r="AE29" i="4"/>
  <c r="AF29" i="4"/>
  <c r="AF47" i="4" s="1"/>
  <c r="AG29" i="4"/>
  <c r="AG47" i="4" s="1"/>
  <c r="Z30" i="4"/>
  <c r="AA30" i="4"/>
  <c r="AB30" i="4"/>
  <c r="AC30" i="4"/>
  <c r="AD30" i="4"/>
  <c r="AE30" i="4"/>
  <c r="AF30" i="4"/>
  <c r="AF48" i="4" s="1"/>
  <c r="AG30" i="4"/>
  <c r="Z31" i="4"/>
  <c r="AA31" i="4"/>
  <c r="AB31" i="4"/>
  <c r="AC31" i="4"/>
  <c r="AD31" i="4"/>
  <c r="AE31" i="4"/>
  <c r="AF31" i="4"/>
  <c r="AF49" i="4" s="1"/>
  <c r="AG31" i="4"/>
  <c r="AG49" i="4" s="1"/>
  <c r="Z32" i="4"/>
  <c r="AA32" i="4"/>
  <c r="AB32" i="4"/>
  <c r="AC32" i="4"/>
  <c r="AD32" i="4"/>
  <c r="AE32" i="4"/>
  <c r="AF32" i="4"/>
  <c r="AF50" i="4" s="1"/>
  <c r="AG32" i="4"/>
  <c r="AG50" i="4" s="1"/>
  <c r="AE21" i="4"/>
  <c r="AF21" i="4"/>
  <c r="AG21" i="4"/>
  <c r="X21" i="4"/>
  <c r="V21" i="4"/>
  <c r="W21" i="4"/>
  <c r="U28" i="2"/>
  <c r="V28" i="2"/>
  <c r="W28" i="2"/>
  <c r="X28" i="2"/>
  <c r="U29" i="2"/>
  <c r="V29" i="2"/>
  <c r="W29" i="2"/>
  <c r="X29" i="2"/>
  <c r="X30" i="17"/>
  <c r="Y30" i="17"/>
  <c r="Z30" i="17"/>
  <c r="AA30" i="17"/>
  <c r="AB30" i="17"/>
  <c r="X31" i="17"/>
  <c r="Y31" i="17"/>
  <c r="Z31" i="17"/>
  <c r="AA31" i="17"/>
  <c r="AB31" i="17"/>
  <c r="X32" i="17"/>
  <c r="Y32" i="17"/>
  <c r="Z32" i="17"/>
  <c r="AA32" i="17"/>
  <c r="AB32" i="17"/>
  <c r="Y29" i="17"/>
  <c r="Z29" i="17"/>
  <c r="AA29" i="17"/>
  <c r="AB29" i="17"/>
  <c r="X29" i="17"/>
  <c r="X24" i="17"/>
  <c r="Y24" i="17"/>
  <c r="Z24" i="17"/>
  <c r="AA24" i="17"/>
  <c r="AB24" i="17"/>
  <c r="X25" i="17"/>
  <c r="Y25" i="17"/>
  <c r="Z25" i="17"/>
  <c r="AA25" i="17"/>
  <c r="AB25" i="17"/>
  <c r="X26" i="17"/>
  <c r="Y26" i="17"/>
  <c r="Z26" i="17"/>
  <c r="AA26" i="17"/>
  <c r="AB26" i="17"/>
  <c r="Y23" i="17"/>
  <c r="Z23" i="17"/>
  <c r="AA23" i="17"/>
  <c r="AB23" i="17"/>
  <c r="X23" i="17"/>
  <c r="X50" i="8"/>
  <c r="Y50" i="8"/>
  <c r="Z50" i="8"/>
  <c r="AA50" i="8"/>
  <c r="AB50" i="8"/>
  <c r="X51" i="8"/>
  <c r="Y51" i="8"/>
  <c r="Z51" i="8"/>
  <c r="AA51" i="8"/>
  <c r="AB51" i="8"/>
  <c r="X52" i="8"/>
  <c r="Y52" i="8"/>
  <c r="Z52" i="8"/>
  <c r="AA52" i="8"/>
  <c r="AB52" i="8"/>
  <c r="X53" i="8"/>
  <c r="Y53" i="8"/>
  <c r="Z53" i="8"/>
  <c r="AA53" i="8"/>
  <c r="AB53" i="8"/>
  <c r="X24" i="8"/>
  <c r="Y24" i="8"/>
  <c r="Z24" i="8"/>
  <c r="AA24" i="8"/>
  <c r="AA41" i="8" s="1"/>
  <c r="AB24" i="8"/>
  <c r="X25" i="8"/>
  <c r="X42" i="8" s="1"/>
  <c r="Y25" i="8"/>
  <c r="Z25" i="8"/>
  <c r="Z42" i="8" s="1"/>
  <c r="AA25" i="8"/>
  <c r="AB25" i="8"/>
  <c r="X26" i="8"/>
  <c r="X43" i="8" s="1"/>
  <c r="Y26" i="8"/>
  <c r="Y43" i="8" s="1"/>
  <c r="Z26" i="8"/>
  <c r="Z43" i="8" s="1"/>
  <c r="AA26" i="8"/>
  <c r="AA43" i="8" s="1"/>
  <c r="AB26" i="8"/>
  <c r="AB43" i="8" s="1"/>
  <c r="X27" i="8"/>
  <c r="X44" i="8" s="1"/>
  <c r="Y27" i="8"/>
  <c r="Z27" i="8"/>
  <c r="AA27" i="8"/>
  <c r="AB27" i="8"/>
  <c r="AB44" i="8" s="1"/>
  <c r="X28" i="8"/>
  <c r="Y28" i="8"/>
  <c r="Z28" i="8"/>
  <c r="AA28" i="8"/>
  <c r="AB28" i="8"/>
  <c r="X29" i="8"/>
  <c r="Y29" i="8"/>
  <c r="Z29" i="8"/>
  <c r="Z46" i="8" s="1"/>
  <c r="AA29" i="8"/>
  <c r="AA46" i="8" s="1"/>
  <c r="AB29" i="8"/>
  <c r="AB46" i="8" s="1"/>
  <c r="X30" i="8"/>
  <c r="X47" i="8" s="1"/>
  <c r="Y30" i="8"/>
  <c r="Y47" i="8" s="1"/>
  <c r="Z30" i="8"/>
  <c r="AA30" i="8"/>
  <c r="AB30" i="8"/>
  <c r="X31" i="8"/>
  <c r="X48" i="8" s="1"/>
  <c r="Y31" i="8"/>
  <c r="Y48" i="8" s="1"/>
  <c r="Z31" i="8"/>
  <c r="AA31" i="8"/>
  <c r="AB31" i="8"/>
  <c r="X32" i="8"/>
  <c r="Y32" i="8"/>
  <c r="Z32" i="8"/>
  <c r="Z49" i="8" s="1"/>
  <c r="AA32" i="8"/>
  <c r="AA49" i="8" s="1"/>
  <c r="AB32" i="8"/>
  <c r="X33" i="8"/>
  <c r="Y33" i="8"/>
  <c r="Z33" i="8"/>
  <c r="AA33" i="8"/>
  <c r="AB33" i="8"/>
  <c r="X34" i="8"/>
  <c r="Y34" i="8"/>
  <c r="Z34" i="8"/>
  <c r="AA34" i="8"/>
  <c r="AB34" i="8"/>
  <c r="X35" i="8"/>
  <c r="Y35" i="8"/>
  <c r="Z35" i="8"/>
  <c r="AA35" i="8"/>
  <c r="AB35" i="8"/>
  <c r="X36" i="8"/>
  <c r="Y36" i="8"/>
  <c r="Z36" i="8"/>
  <c r="AA36" i="8"/>
  <c r="AB36" i="8"/>
  <c r="Y23" i="8"/>
  <c r="Z23" i="8"/>
  <c r="AA23" i="8"/>
  <c r="AB23" i="8"/>
  <c r="X23" i="8"/>
  <c r="AA21" i="4"/>
  <c r="AB21" i="4"/>
  <c r="AC21" i="4"/>
  <c r="AD21" i="4"/>
  <c r="Z21" i="4"/>
  <c r="Q20" i="4"/>
  <c r="U21" i="4"/>
  <c r="T21" i="4"/>
  <c r="S21" i="4"/>
  <c r="R21" i="4"/>
  <c r="Q21" i="4"/>
  <c r="Q22" i="17"/>
  <c r="U23" i="17"/>
  <c r="T23" i="17"/>
  <c r="S23" i="17"/>
  <c r="R23" i="17"/>
  <c r="Q23" i="17"/>
  <c r="Q22" i="8"/>
  <c r="AB49" i="8"/>
  <c r="Y49" i="8"/>
  <c r="X49" i="8"/>
  <c r="AB48" i="8"/>
  <c r="AA48" i="8"/>
  <c r="Z48" i="8"/>
  <c r="AB47" i="8"/>
  <c r="AA47" i="8"/>
  <c r="Z47" i="8"/>
  <c r="Y46" i="8"/>
  <c r="X46" i="8"/>
  <c r="AB45" i="8"/>
  <c r="AA45" i="8"/>
  <c r="Z45" i="8"/>
  <c r="Y45" i="8"/>
  <c r="X45" i="8"/>
  <c r="AA44" i="8"/>
  <c r="Z44" i="8"/>
  <c r="Y44" i="8"/>
  <c r="AB42" i="8"/>
  <c r="AA42" i="8"/>
  <c r="Y42" i="8"/>
  <c r="AB41" i="8"/>
  <c r="Z41" i="8"/>
  <c r="Y41" i="8"/>
  <c r="X41" i="8"/>
  <c r="U23" i="8"/>
  <c r="AB40" i="8" s="1"/>
  <c r="T23" i="8"/>
  <c r="AA40" i="8" s="1"/>
  <c r="S23" i="8"/>
  <c r="Z40" i="8" s="1"/>
  <c r="R23" i="8"/>
  <c r="Y40" i="8" s="1"/>
  <c r="Q23" i="8"/>
  <c r="X40" i="8" s="1"/>
  <c r="Q25" i="7"/>
  <c r="U26" i="7"/>
  <c r="T26" i="7"/>
  <c r="S26" i="7"/>
  <c r="R26" i="7"/>
  <c r="Q26" i="7"/>
  <c r="X37" i="3"/>
  <c r="Y37" i="3"/>
  <c r="Z37" i="3"/>
  <c r="AA37" i="3"/>
  <c r="AB37" i="3"/>
  <c r="X38" i="3"/>
  <c r="Y38" i="3"/>
  <c r="Z38" i="3"/>
  <c r="AA38" i="3"/>
  <c r="AB38" i="3"/>
  <c r="X39" i="3"/>
  <c r="Y39" i="3"/>
  <c r="Z39" i="3"/>
  <c r="AA39" i="3"/>
  <c r="AB39" i="3"/>
  <c r="X40" i="3"/>
  <c r="Y40" i="3"/>
  <c r="Z40" i="3"/>
  <c r="AA40" i="3"/>
  <c r="AB40" i="3"/>
  <c r="X41" i="3"/>
  <c r="Y41" i="3"/>
  <c r="Z41" i="3"/>
  <c r="AA41" i="3"/>
  <c r="AB41" i="3"/>
  <c r="X42" i="3"/>
  <c r="Y42" i="3"/>
  <c r="Z42" i="3"/>
  <c r="AA42" i="3"/>
  <c r="AB42" i="3"/>
  <c r="X43" i="3"/>
  <c r="Y43" i="3"/>
  <c r="Z43" i="3"/>
  <c r="AA43" i="3"/>
  <c r="AB43" i="3"/>
  <c r="X44" i="3"/>
  <c r="Y44" i="3"/>
  <c r="Z44" i="3"/>
  <c r="AA44" i="3"/>
  <c r="AB44" i="3"/>
  <c r="X45" i="3"/>
  <c r="Y45" i="3"/>
  <c r="Z45" i="3"/>
  <c r="AA45" i="3"/>
  <c r="AB45" i="3"/>
  <c r="AB36" i="3"/>
  <c r="Y36" i="3"/>
  <c r="Z36" i="3"/>
  <c r="AA36" i="3"/>
  <c r="X36" i="3"/>
  <c r="U21" i="3"/>
  <c r="T21" i="3"/>
  <c r="S21" i="3"/>
  <c r="R21" i="3"/>
  <c r="Q20" i="3"/>
  <c r="Q21" i="3" s="1"/>
  <c r="P23" i="6"/>
  <c r="S24" i="6"/>
  <c r="R24" i="6"/>
  <c r="Q24" i="6"/>
  <c r="P24" i="6"/>
  <c r="Y29" i="11"/>
  <c r="Z29" i="11"/>
  <c r="AA29" i="11"/>
  <c r="AB29" i="11"/>
  <c r="Z48" i="11"/>
  <c r="AA48" i="11"/>
  <c r="AB48" i="11"/>
  <c r="AC48" i="11"/>
  <c r="AD48" i="11"/>
  <c r="AE48" i="11"/>
  <c r="AF48" i="11"/>
  <c r="AE50" i="11"/>
  <c r="AF50" i="11"/>
  <c r="AE51" i="11"/>
  <c r="AF51" i="11"/>
  <c r="AE52" i="11"/>
  <c r="AF52" i="11"/>
  <c r="AE53" i="11"/>
  <c r="AF53" i="11"/>
  <c r="AE54" i="11"/>
  <c r="AF54" i="11"/>
  <c r="AE55" i="11"/>
  <c r="AF55" i="11"/>
  <c r="AE56" i="11"/>
  <c r="AF56" i="11"/>
  <c r="AE57" i="11"/>
  <c r="AF57" i="11"/>
  <c r="AE58" i="11"/>
  <c r="AF58" i="11"/>
  <c r="AE59" i="11"/>
  <c r="AF59" i="11"/>
  <c r="AE60" i="11"/>
  <c r="AF60" i="11"/>
  <c r="AE61" i="11"/>
  <c r="AF61" i="11"/>
  <c r="AE62" i="11"/>
  <c r="AF62" i="11"/>
  <c r="AE63" i="11"/>
  <c r="AF63" i="11"/>
  <c r="AE64" i="11"/>
  <c r="AF64" i="11"/>
  <c r="AE65" i="11"/>
  <c r="AF65" i="11"/>
  <c r="AE66" i="11"/>
  <c r="AF66" i="11"/>
  <c r="AE67" i="11"/>
  <c r="AF67" i="11"/>
  <c r="AE68" i="11"/>
  <c r="AF68" i="11"/>
  <c r="AE30" i="11"/>
  <c r="AF30" i="11"/>
  <c r="AE31" i="11"/>
  <c r="AF31" i="11"/>
  <c r="AE32" i="11"/>
  <c r="AF32" i="11"/>
  <c r="AE33" i="11"/>
  <c r="AF33" i="11"/>
  <c r="AE34" i="11"/>
  <c r="AF34" i="11"/>
  <c r="AE35" i="11"/>
  <c r="AF35" i="11"/>
  <c r="AE36" i="11"/>
  <c r="AF36" i="11"/>
  <c r="AE37" i="11"/>
  <c r="AF37" i="11"/>
  <c r="AE38" i="11"/>
  <c r="AF38" i="11"/>
  <c r="AE39" i="11"/>
  <c r="AF39" i="11"/>
  <c r="AE40" i="11"/>
  <c r="AF40" i="11"/>
  <c r="AE41" i="11"/>
  <c r="AF41" i="11"/>
  <c r="AE42" i="11"/>
  <c r="AF42" i="11"/>
  <c r="AE43" i="11"/>
  <c r="AF43" i="11"/>
  <c r="AE44" i="11"/>
  <c r="AF44" i="11"/>
  <c r="AE45" i="11"/>
  <c r="AF45" i="11"/>
  <c r="AE46" i="11"/>
  <c r="AF46" i="11"/>
  <c r="AE47" i="11"/>
  <c r="AF47" i="11"/>
  <c r="AA43" i="20"/>
  <c r="AB43" i="20"/>
  <c r="W26" i="20"/>
  <c r="W43" i="20" s="1"/>
  <c r="X26" i="20"/>
  <c r="X43" i="20" s="1"/>
  <c r="Y26" i="20"/>
  <c r="Y43" i="20" s="1"/>
  <c r="Z26" i="20"/>
  <c r="Z43" i="20" s="1"/>
  <c r="AA26" i="20"/>
  <c r="AB26" i="20"/>
  <c r="W41" i="12"/>
  <c r="X41" i="12"/>
  <c r="Y41" i="12"/>
  <c r="Z41" i="12"/>
  <c r="AA41" i="12"/>
  <c r="AB41" i="12"/>
  <c r="W42" i="12"/>
  <c r="X42" i="12"/>
  <c r="Y42" i="12"/>
  <c r="Z42" i="12"/>
  <c r="AA42" i="12"/>
  <c r="AB42" i="12"/>
  <c r="W43" i="12"/>
  <c r="X43" i="12"/>
  <c r="Y43" i="12"/>
  <c r="Z43" i="12"/>
  <c r="AA43" i="12"/>
  <c r="AB43" i="12"/>
  <c r="W44" i="12"/>
  <c r="X44" i="12"/>
  <c r="Y44" i="12"/>
  <c r="Z44" i="12"/>
  <c r="AA44" i="12"/>
  <c r="AB44" i="12"/>
  <c r="W45" i="12"/>
  <c r="X45" i="12"/>
  <c r="Y45" i="12"/>
  <c r="Z45" i="12"/>
  <c r="AA45" i="12"/>
  <c r="AB45" i="12"/>
  <c r="W46" i="12"/>
  <c r="X46" i="12"/>
  <c r="Y46" i="12"/>
  <c r="Z46" i="12"/>
  <c r="AA46" i="12"/>
  <c r="AB46" i="12"/>
  <c r="W47" i="12"/>
  <c r="X47" i="12"/>
  <c r="Y47" i="12"/>
  <c r="Z47" i="12"/>
  <c r="AA47" i="12"/>
  <c r="AB47" i="12"/>
  <c r="W48" i="12"/>
  <c r="X48" i="12"/>
  <c r="Y48" i="12"/>
  <c r="Z48" i="12"/>
  <c r="AA48" i="12"/>
  <c r="AB48" i="12"/>
  <c r="W49" i="12"/>
  <c r="X49" i="12"/>
  <c r="Y49" i="12"/>
  <c r="Z49" i="12"/>
  <c r="AA49" i="12"/>
  <c r="AB49" i="12"/>
  <c r="W50" i="12"/>
  <c r="X50" i="12"/>
  <c r="Y50" i="12"/>
  <c r="Z50" i="12"/>
  <c r="AA50" i="12"/>
  <c r="AB50" i="12"/>
  <c r="W51" i="12"/>
  <c r="X51" i="12"/>
  <c r="Y51" i="12"/>
  <c r="Z51" i="12"/>
  <c r="AA51" i="12"/>
  <c r="AB51" i="12"/>
  <c r="W52" i="12"/>
  <c r="X52" i="12"/>
  <c r="Y52" i="12"/>
  <c r="Z52" i="12"/>
  <c r="AA52" i="12"/>
  <c r="AB52" i="12"/>
  <c r="W53" i="12"/>
  <c r="X53" i="12"/>
  <c r="Y53" i="12"/>
  <c r="Z53" i="12"/>
  <c r="AA53" i="12"/>
  <c r="AB53" i="12"/>
  <c r="X40" i="12"/>
  <c r="Y40" i="12"/>
  <c r="Z40" i="12"/>
  <c r="AA40" i="12"/>
  <c r="AB40" i="12"/>
  <c r="W40" i="12"/>
  <c r="U49" i="14"/>
  <c r="V49" i="14"/>
  <c r="W49" i="14"/>
  <c r="X49" i="14"/>
  <c r="U39" i="14"/>
  <c r="V39" i="14"/>
  <c r="W39" i="14"/>
  <c r="X39" i="14"/>
  <c r="U40" i="14"/>
  <c r="V40" i="14"/>
  <c r="W40" i="14"/>
  <c r="X40" i="14"/>
  <c r="U41" i="14"/>
  <c r="V41" i="14"/>
  <c r="W41" i="14"/>
  <c r="X41" i="14"/>
  <c r="U42" i="14"/>
  <c r="V42" i="14"/>
  <c r="W42" i="14"/>
  <c r="X42" i="14"/>
  <c r="U43" i="14"/>
  <c r="V43" i="14"/>
  <c r="W43" i="14"/>
  <c r="X43" i="14"/>
  <c r="U44" i="14"/>
  <c r="V44" i="14"/>
  <c r="W44" i="14"/>
  <c r="X44" i="14"/>
  <c r="U45" i="14"/>
  <c r="V45" i="14"/>
  <c r="W45" i="14"/>
  <c r="X45" i="14"/>
  <c r="U46" i="14"/>
  <c r="V46" i="14"/>
  <c r="W46" i="14"/>
  <c r="X46" i="14"/>
  <c r="U47" i="14"/>
  <c r="V47" i="14"/>
  <c r="W47" i="14"/>
  <c r="X47" i="14"/>
  <c r="U48" i="14"/>
  <c r="V48" i="14"/>
  <c r="W48" i="14"/>
  <c r="X48" i="14"/>
  <c r="V38" i="14"/>
  <c r="W38" i="14"/>
  <c r="X38" i="14"/>
  <c r="U38" i="14"/>
  <c r="W37" i="16"/>
  <c r="X37" i="16"/>
  <c r="Y37" i="16"/>
  <c r="Z37" i="16"/>
  <c r="W38" i="16"/>
  <c r="X38" i="16"/>
  <c r="Y38" i="16"/>
  <c r="Z38" i="16"/>
  <c r="W39" i="16"/>
  <c r="X39" i="16"/>
  <c r="Y39" i="16"/>
  <c r="Z39" i="16"/>
  <c r="W40" i="16"/>
  <c r="X40" i="16"/>
  <c r="Y40" i="16"/>
  <c r="Z40" i="16"/>
  <c r="W41" i="16"/>
  <c r="X41" i="16"/>
  <c r="Y41" i="16"/>
  <c r="Z41" i="16"/>
  <c r="W42" i="16"/>
  <c r="X42" i="16"/>
  <c r="Y42" i="16"/>
  <c r="Z42" i="16"/>
  <c r="W43" i="16"/>
  <c r="X43" i="16"/>
  <c r="Y43" i="16"/>
  <c r="Z43" i="16"/>
  <c r="W44" i="16"/>
  <c r="X44" i="16"/>
  <c r="Y44" i="16"/>
  <c r="Z44" i="16"/>
  <c r="W45" i="16"/>
  <c r="X45" i="16"/>
  <c r="Y45" i="16"/>
  <c r="Z45" i="16"/>
  <c r="X36" i="16"/>
  <c r="Y36" i="16"/>
  <c r="Z36" i="16"/>
  <c r="W36" i="16"/>
  <c r="AA24" i="16"/>
  <c r="AB24" i="16"/>
  <c r="T24" i="16"/>
  <c r="U24" i="16"/>
  <c r="X25" i="15"/>
  <c r="X35" i="15" s="1"/>
  <c r="Y25" i="15"/>
  <c r="Y35" i="15" s="1"/>
  <c r="Z25" i="15"/>
  <c r="Z35" i="15" s="1"/>
  <c r="W26" i="15"/>
  <c r="W36" i="15" s="1"/>
  <c r="X26" i="15"/>
  <c r="X36" i="15" s="1"/>
  <c r="Y26" i="15"/>
  <c r="Y36" i="15" s="1"/>
  <c r="Z26" i="15"/>
  <c r="Z36" i="15" s="1"/>
  <c r="W27" i="15"/>
  <c r="W37" i="15" s="1"/>
  <c r="X27" i="15"/>
  <c r="X37" i="15" s="1"/>
  <c r="Z27" i="15"/>
  <c r="Z37" i="15" s="1"/>
  <c r="W28" i="15"/>
  <c r="W38" i="15" s="1"/>
  <c r="X29" i="15"/>
  <c r="X39" i="15" s="1"/>
  <c r="Y29" i="15"/>
  <c r="Y39" i="15" s="1"/>
  <c r="Z29" i="15"/>
  <c r="Z39" i="15" s="1"/>
  <c r="W30" i="15"/>
  <c r="W40" i="15" s="1"/>
  <c r="X30" i="15"/>
  <c r="X40" i="15" s="1"/>
  <c r="Y30" i="15"/>
  <c r="Y40" i="15" s="1"/>
  <c r="Z30" i="15"/>
  <c r="Z40" i="15" s="1"/>
  <c r="W31" i="15"/>
  <c r="W41" i="15" s="1"/>
  <c r="X31" i="15"/>
  <c r="X41" i="15" s="1"/>
  <c r="Z31" i="15"/>
  <c r="Z41" i="15" s="1"/>
  <c r="AA24" i="15"/>
  <c r="T24" i="15"/>
  <c r="U24" i="15"/>
  <c r="AB24" i="15" s="1"/>
  <c r="P23" i="15"/>
  <c r="P24" i="15" s="1"/>
  <c r="Y27" i="15" s="1"/>
  <c r="Y37" i="15" s="1"/>
  <c r="AF29" i="11"/>
  <c r="V29" i="11"/>
  <c r="W29" i="11"/>
  <c r="AE29" i="11"/>
  <c r="U28" i="19"/>
  <c r="V28" i="19"/>
  <c r="W28" i="19"/>
  <c r="X28" i="19"/>
  <c r="U29" i="19"/>
  <c r="V29" i="19"/>
  <c r="W29" i="19"/>
  <c r="X29" i="19"/>
  <c r="U30" i="19"/>
  <c r="V30" i="19"/>
  <c r="W30" i="19"/>
  <c r="X30" i="19"/>
  <c r="U31" i="19"/>
  <c r="V31" i="19"/>
  <c r="W31" i="19"/>
  <c r="X31" i="19"/>
  <c r="V27" i="19"/>
  <c r="W27" i="19"/>
  <c r="X27" i="19"/>
  <c r="U27" i="19"/>
  <c r="Q20" i="19"/>
  <c r="R20" i="19"/>
  <c r="S20" i="19"/>
  <c r="P20" i="19"/>
  <c r="U21" i="19"/>
  <c r="V21" i="19"/>
  <c r="W21" i="19"/>
  <c r="X21" i="19"/>
  <c r="U22" i="19"/>
  <c r="V22" i="19"/>
  <c r="W22" i="19"/>
  <c r="X22" i="19"/>
  <c r="U23" i="19"/>
  <c r="V23" i="19"/>
  <c r="W23" i="19"/>
  <c r="X23" i="19"/>
  <c r="U24" i="19"/>
  <c r="V24" i="19"/>
  <c r="W24" i="19"/>
  <c r="X24" i="19"/>
  <c r="V20" i="19"/>
  <c r="W20" i="19"/>
  <c r="X20" i="19"/>
  <c r="U20" i="19"/>
  <c r="P19" i="19"/>
  <c r="AD29" i="11"/>
  <c r="AD30" i="11"/>
  <c r="AD51" i="11" s="1"/>
  <c r="AD31" i="11"/>
  <c r="AD52" i="11" s="1"/>
  <c r="AD32" i="11"/>
  <c r="AD53" i="11" s="1"/>
  <c r="AD33" i="11"/>
  <c r="AD54" i="11" s="1"/>
  <c r="AD34" i="11"/>
  <c r="AD55" i="11" s="1"/>
  <c r="AD35" i="11"/>
  <c r="AD56" i="11" s="1"/>
  <c r="AD36" i="11"/>
  <c r="AD57" i="11" s="1"/>
  <c r="AD37" i="11"/>
  <c r="AD58" i="11" s="1"/>
  <c r="AD38" i="11"/>
  <c r="AD59" i="11" s="1"/>
  <c r="AD39" i="11"/>
  <c r="AD60" i="11" s="1"/>
  <c r="AD40" i="11"/>
  <c r="AD61" i="11" s="1"/>
  <c r="AD41" i="11"/>
  <c r="AD42" i="11"/>
  <c r="AD43" i="11"/>
  <c r="AD44" i="11"/>
  <c r="AD65" i="11" s="1"/>
  <c r="AD45" i="11"/>
  <c r="AD66" i="11" s="1"/>
  <c r="AD46" i="11"/>
  <c r="AD67" i="11" s="1"/>
  <c r="AD47" i="11"/>
  <c r="AD68" i="11" s="1"/>
  <c r="AC50" i="11"/>
  <c r="AD50" i="11"/>
  <c r="AC51" i="11"/>
  <c r="AC53" i="11"/>
  <c r="AC55" i="11"/>
  <c r="AC56" i="11"/>
  <c r="AC57" i="11"/>
  <c r="AC59" i="11"/>
  <c r="AC60" i="11"/>
  <c r="AC61" i="11"/>
  <c r="AC62" i="11"/>
  <c r="AD62" i="11"/>
  <c r="AD63" i="11"/>
  <c r="AD64" i="11"/>
  <c r="U29" i="11"/>
  <c r="T29" i="11"/>
  <c r="AC29" i="11" s="1"/>
  <c r="AC30" i="11"/>
  <c r="AC31" i="11"/>
  <c r="AC52" i="11" s="1"/>
  <c r="AC32" i="11"/>
  <c r="AC33" i="11"/>
  <c r="AC54" i="11" s="1"/>
  <c r="AC34" i="11"/>
  <c r="AC35" i="11"/>
  <c r="AC36" i="11"/>
  <c r="AC37" i="11"/>
  <c r="AC58" i="11" s="1"/>
  <c r="AC38" i="11"/>
  <c r="AC39" i="11"/>
  <c r="AC40" i="11"/>
  <c r="AC41" i="11"/>
  <c r="AC42" i="11"/>
  <c r="AC63" i="11" s="1"/>
  <c r="AC43" i="11"/>
  <c r="AC64" i="11" s="1"/>
  <c r="AC44" i="11"/>
  <c r="AC65" i="11" s="1"/>
  <c r="AC45" i="11"/>
  <c r="AC66" i="11" s="1"/>
  <c r="AC46" i="11"/>
  <c r="AC67" i="11" s="1"/>
  <c r="AC47" i="11"/>
  <c r="AC68" i="11" s="1"/>
  <c r="Z51" i="11"/>
  <c r="AA51" i="11"/>
  <c r="AB51" i="11"/>
  <c r="Y52" i="11"/>
  <c r="Z52" i="11"/>
  <c r="AA52" i="11"/>
  <c r="AB52" i="11"/>
  <c r="Y53" i="11"/>
  <c r="Z53" i="11"/>
  <c r="AA53" i="11"/>
  <c r="AB53" i="11"/>
  <c r="Y54" i="11"/>
  <c r="Z54" i="11"/>
  <c r="AA54" i="11"/>
  <c r="AB54" i="11"/>
  <c r="Y55" i="11"/>
  <c r="Z55" i="11"/>
  <c r="AA55" i="11"/>
  <c r="AB55" i="11"/>
  <c r="Y56" i="11"/>
  <c r="Z56" i="11"/>
  <c r="AA56" i="11"/>
  <c r="AB56" i="11"/>
  <c r="Y57" i="11"/>
  <c r="Z57" i="11"/>
  <c r="AA57" i="11"/>
  <c r="AB57" i="11"/>
  <c r="Y58" i="11"/>
  <c r="Z58" i="11"/>
  <c r="AA58" i="11"/>
  <c r="AB58" i="11"/>
  <c r="Y59" i="11"/>
  <c r="Z59" i="11"/>
  <c r="AA59" i="11"/>
  <c r="AB59" i="11"/>
  <c r="Y60" i="11"/>
  <c r="Z60" i="11"/>
  <c r="AA60" i="11"/>
  <c r="AB60" i="11"/>
  <c r="Y61" i="11"/>
  <c r="Z61" i="11"/>
  <c r="AA61" i="11"/>
  <c r="AB61" i="11"/>
  <c r="Y62" i="11"/>
  <c r="Z62" i="11"/>
  <c r="AA62" i="11"/>
  <c r="AB62" i="11"/>
  <c r="Y63" i="11"/>
  <c r="Z63" i="11"/>
  <c r="AA63" i="11"/>
  <c r="AB63" i="11"/>
  <c r="Y64" i="11"/>
  <c r="Z64" i="11"/>
  <c r="AA64" i="11"/>
  <c r="AB64" i="11"/>
  <c r="Y65" i="11"/>
  <c r="Z65" i="11"/>
  <c r="AA65" i="11"/>
  <c r="AB65" i="11"/>
  <c r="Y66" i="11"/>
  <c r="Z66" i="11"/>
  <c r="AA66" i="11"/>
  <c r="AB66" i="11"/>
  <c r="Y67" i="11"/>
  <c r="Z67" i="11"/>
  <c r="AA67" i="11"/>
  <c r="AB67" i="11"/>
  <c r="Y68" i="11"/>
  <c r="Z68" i="11"/>
  <c r="AA68" i="11"/>
  <c r="AB68" i="11"/>
  <c r="Z50" i="11"/>
  <c r="AA50" i="11"/>
  <c r="AB50" i="11"/>
  <c r="Y50" i="11"/>
  <c r="U39" i="10"/>
  <c r="V39" i="10"/>
  <c r="W39" i="10"/>
  <c r="X39" i="10"/>
  <c r="U40" i="10"/>
  <c r="V40" i="10"/>
  <c r="W40" i="10"/>
  <c r="X40" i="10"/>
  <c r="U41" i="10"/>
  <c r="V41" i="10"/>
  <c r="W41" i="10"/>
  <c r="X41" i="10"/>
  <c r="U42" i="10"/>
  <c r="V42" i="10"/>
  <c r="W42" i="10"/>
  <c r="X42" i="10"/>
  <c r="U43" i="10"/>
  <c r="V43" i="10"/>
  <c r="W43" i="10"/>
  <c r="X43" i="10"/>
  <c r="U44" i="10"/>
  <c r="V44" i="10"/>
  <c r="W44" i="10"/>
  <c r="X44" i="10"/>
  <c r="U45" i="10"/>
  <c r="V45" i="10"/>
  <c r="W45" i="10"/>
  <c r="X45" i="10"/>
  <c r="U46" i="10"/>
  <c r="V46" i="10"/>
  <c r="W46" i="10"/>
  <c r="X46" i="10"/>
  <c r="U47" i="10"/>
  <c r="V47" i="10"/>
  <c r="W47" i="10"/>
  <c r="X47" i="10"/>
  <c r="U48" i="10"/>
  <c r="V48" i="10"/>
  <c r="W48" i="10"/>
  <c r="X48" i="10"/>
  <c r="U49" i="10"/>
  <c r="V49" i="10"/>
  <c r="W49" i="10"/>
  <c r="X49" i="10"/>
  <c r="V38" i="10"/>
  <c r="W38" i="10"/>
  <c r="X38" i="10"/>
  <c r="U38" i="10"/>
  <c r="Z28" i="9"/>
  <c r="Z29" i="9"/>
  <c r="Z30" i="9"/>
  <c r="Z31" i="9"/>
  <c r="Z32" i="9"/>
  <c r="Z33" i="9"/>
  <c r="Z34" i="9"/>
  <c r="Z35" i="9"/>
  <c r="Z36" i="9"/>
  <c r="Z37" i="9"/>
  <c r="Z38" i="9"/>
  <c r="Z39" i="9"/>
  <c r="Z40" i="9"/>
  <c r="Z41" i="9"/>
  <c r="Z42" i="9"/>
  <c r="Z27" i="9"/>
  <c r="Y28" i="9"/>
  <c r="Y29" i="9"/>
  <c r="Y30" i="9"/>
  <c r="Y31" i="9"/>
  <c r="Y32" i="9"/>
  <c r="Y33" i="9"/>
  <c r="Y34" i="9"/>
  <c r="Y35" i="9"/>
  <c r="Y36" i="9"/>
  <c r="Y37" i="9"/>
  <c r="Y38" i="9"/>
  <c r="Y39" i="9"/>
  <c r="Y40" i="9"/>
  <c r="Y41" i="9"/>
  <c r="Y42" i="9"/>
  <c r="Y27" i="9"/>
  <c r="T46" i="9"/>
  <c r="U46" i="9"/>
  <c r="V46" i="9"/>
  <c r="W46" i="9"/>
  <c r="T47" i="9"/>
  <c r="U47" i="9"/>
  <c r="V47" i="9"/>
  <c r="W47" i="9"/>
  <c r="T48" i="9"/>
  <c r="U48" i="9"/>
  <c r="V48" i="9"/>
  <c r="W48" i="9"/>
  <c r="T49" i="9"/>
  <c r="U49" i="9"/>
  <c r="V49" i="9"/>
  <c r="W49" i="9"/>
  <c r="T50" i="9"/>
  <c r="U50" i="9"/>
  <c r="V50" i="9"/>
  <c r="W50" i="9"/>
  <c r="T51" i="9"/>
  <c r="T52" i="9"/>
  <c r="U52" i="9"/>
  <c r="V52" i="9"/>
  <c r="W52" i="9"/>
  <c r="T53" i="9"/>
  <c r="U53" i="9"/>
  <c r="V53" i="9"/>
  <c r="W53" i="9"/>
  <c r="T54" i="9"/>
  <c r="U54" i="9"/>
  <c r="V54" i="9"/>
  <c r="W54" i="9"/>
  <c r="T55" i="9"/>
  <c r="U55" i="9"/>
  <c r="V55" i="9"/>
  <c r="W55" i="9"/>
  <c r="T56" i="9"/>
  <c r="U56" i="9"/>
  <c r="V56" i="9"/>
  <c r="W56" i="9"/>
  <c r="T57" i="9"/>
  <c r="U57" i="9"/>
  <c r="V57" i="9"/>
  <c r="W57" i="9"/>
  <c r="T58" i="9"/>
  <c r="U58" i="9"/>
  <c r="V58" i="9"/>
  <c r="W58" i="9"/>
  <c r="T59" i="9"/>
  <c r="U59" i="9"/>
  <c r="V59" i="9"/>
  <c r="W59" i="9"/>
  <c r="T60" i="9"/>
  <c r="U60" i="9"/>
  <c r="V60" i="9"/>
  <c r="W60" i="9"/>
  <c r="U45" i="9"/>
  <c r="V45" i="9"/>
  <c r="W45" i="9"/>
  <c r="T45" i="9"/>
  <c r="S24" i="15"/>
  <c r="R24" i="15"/>
  <c r="Q24" i="15"/>
  <c r="P23" i="16"/>
  <c r="S24" i="16"/>
  <c r="R24" i="16"/>
  <c r="Q24" i="16"/>
  <c r="P24" i="16"/>
  <c r="P23" i="14"/>
  <c r="S24" i="14"/>
  <c r="R24" i="14"/>
  <c r="Q24" i="14"/>
  <c r="P24" i="14"/>
  <c r="P23" i="12"/>
  <c r="U24" i="12"/>
  <c r="T24" i="12"/>
  <c r="S24" i="12"/>
  <c r="R24" i="12"/>
  <c r="Q24" i="12"/>
  <c r="P24" i="12"/>
  <c r="T24" i="20"/>
  <c r="U24" i="20"/>
  <c r="P28" i="11"/>
  <c r="P23" i="20"/>
  <c r="P24" i="20" s="1"/>
  <c r="S24" i="20"/>
  <c r="R24" i="20"/>
  <c r="Q24" i="20"/>
  <c r="Y41" i="11"/>
  <c r="Z41" i="11"/>
  <c r="AA41" i="11"/>
  <c r="AB41" i="11"/>
  <c r="Y42" i="11"/>
  <c r="Z42" i="11"/>
  <c r="AA42" i="11"/>
  <c r="AB42" i="11"/>
  <c r="Y43" i="11"/>
  <c r="Z43" i="11"/>
  <c r="AB43" i="11"/>
  <c r="AA44" i="11"/>
  <c r="AB44" i="11"/>
  <c r="Y45" i="11"/>
  <c r="Z45" i="11"/>
  <c r="AA45" i="11"/>
  <c r="AB45" i="11"/>
  <c r="Y46" i="11"/>
  <c r="Z46" i="11"/>
  <c r="AA46" i="11"/>
  <c r="AB46" i="11"/>
  <c r="Y47" i="11"/>
  <c r="Z47" i="11"/>
  <c r="AA30" i="11"/>
  <c r="AB30" i="11"/>
  <c r="Y31" i="11"/>
  <c r="Z31" i="11"/>
  <c r="AA31" i="11"/>
  <c r="AB31" i="11"/>
  <c r="Y32" i="11"/>
  <c r="Z32" i="11"/>
  <c r="AA32" i="11"/>
  <c r="AB32" i="11"/>
  <c r="Y33" i="11"/>
  <c r="Z33" i="11"/>
  <c r="AA34" i="11"/>
  <c r="AB34" i="11"/>
  <c r="Y35" i="11"/>
  <c r="Z35" i="11"/>
  <c r="AA35" i="11"/>
  <c r="AB35" i="11"/>
  <c r="Y36" i="11"/>
  <c r="Z36" i="11"/>
  <c r="AA36" i="11"/>
  <c r="AB36" i="11"/>
  <c r="Y37" i="11"/>
  <c r="Z37" i="11"/>
  <c r="AA38" i="11"/>
  <c r="AB38" i="11"/>
  <c r="Y39" i="11"/>
  <c r="Z39" i="11"/>
  <c r="AA39" i="11"/>
  <c r="AB39" i="11"/>
  <c r="Y40" i="11"/>
  <c r="Z40" i="11"/>
  <c r="AA40" i="11"/>
  <c r="AB40" i="11"/>
  <c r="S29" i="11"/>
  <c r="R29" i="11"/>
  <c r="Q29" i="11"/>
  <c r="P29" i="11"/>
  <c r="AA43" i="11" s="1"/>
  <c r="B29" i="11"/>
  <c r="Q24" i="10"/>
  <c r="U25" i="10"/>
  <c r="V25" i="10"/>
  <c r="W25" i="10"/>
  <c r="X25" i="10"/>
  <c r="U26" i="10"/>
  <c r="V26" i="10"/>
  <c r="W26" i="10"/>
  <c r="X26" i="10"/>
  <c r="U27" i="10"/>
  <c r="V27" i="10"/>
  <c r="W27" i="10"/>
  <c r="X27" i="10"/>
  <c r="U28" i="10"/>
  <c r="V28" i="10"/>
  <c r="W28" i="10"/>
  <c r="X28" i="10"/>
  <c r="U29" i="10"/>
  <c r="V29" i="10"/>
  <c r="W29" i="10"/>
  <c r="X29" i="10"/>
  <c r="U30" i="10"/>
  <c r="V30" i="10"/>
  <c r="W30" i="10"/>
  <c r="X30" i="10"/>
  <c r="U31" i="10"/>
  <c r="V31" i="10"/>
  <c r="W31" i="10"/>
  <c r="X31" i="10"/>
  <c r="U32" i="10"/>
  <c r="V32" i="10"/>
  <c r="W32" i="10"/>
  <c r="X32" i="10"/>
  <c r="U33" i="10"/>
  <c r="V33" i="10"/>
  <c r="W33" i="10"/>
  <c r="X33" i="10"/>
  <c r="U34" i="10"/>
  <c r="V34" i="10"/>
  <c r="W34" i="10"/>
  <c r="X34" i="10"/>
  <c r="U35" i="10"/>
  <c r="V35" i="10"/>
  <c r="W35" i="10"/>
  <c r="X35" i="10"/>
  <c r="V24" i="10"/>
  <c r="W24" i="10"/>
  <c r="X24" i="10"/>
  <c r="U24" i="10"/>
  <c r="P23" i="10"/>
  <c r="S24" i="10"/>
  <c r="R24" i="10"/>
  <c r="P24" i="10"/>
  <c r="B15" i="10"/>
  <c r="U29" i="9"/>
  <c r="V29" i="9"/>
  <c r="W29" i="9"/>
  <c r="U30" i="9"/>
  <c r="V30" i="9"/>
  <c r="W30" i="9"/>
  <c r="U31" i="9"/>
  <c r="V31" i="9"/>
  <c r="W31" i="9"/>
  <c r="U32" i="9"/>
  <c r="V32" i="9"/>
  <c r="W32" i="9"/>
  <c r="U33" i="9"/>
  <c r="U51" i="9" s="1"/>
  <c r="V33" i="9"/>
  <c r="V51" i="9" s="1"/>
  <c r="W33" i="9"/>
  <c r="W51" i="9" s="1"/>
  <c r="U34" i="9"/>
  <c r="V34" i="9"/>
  <c r="W34" i="9"/>
  <c r="U35" i="9"/>
  <c r="V35" i="9"/>
  <c r="W35" i="9"/>
  <c r="U36" i="9"/>
  <c r="V36" i="9"/>
  <c r="W36" i="9"/>
  <c r="U37" i="9"/>
  <c r="V37" i="9"/>
  <c r="W37" i="9"/>
  <c r="U38" i="9"/>
  <c r="V38" i="9"/>
  <c r="W38" i="9"/>
  <c r="U39" i="9"/>
  <c r="V39" i="9"/>
  <c r="W39" i="9"/>
  <c r="U40" i="9"/>
  <c r="V40" i="9"/>
  <c r="W40" i="9"/>
  <c r="U41" i="9"/>
  <c r="V41" i="9"/>
  <c r="W41" i="9"/>
  <c r="U42" i="9"/>
  <c r="V42" i="9"/>
  <c r="W42" i="9"/>
  <c r="V28" i="9"/>
  <c r="W28" i="9"/>
  <c r="T27" i="9"/>
  <c r="U27" i="9"/>
  <c r="V27" i="9"/>
  <c r="W27" i="9"/>
  <c r="T29" i="9"/>
  <c r="T30" i="9"/>
  <c r="T31" i="9"/>
  <c r="T32" i="9"/>
  <c r="T33" i="9"/>
  <c r="T34" i="9"/>
  <c r="T35" i="9"/>
  <c r="T36" i="9"/>
  <c r="T37" i="9"/>
  <c r="T38" i="9"/>
  <c r="T39" i="9"/>
  <c r="T40" i="9"/>
  <c r="T41" i="9"/>
  <c r="T42" i="9"/>
  <c r="U28" i="9"/>
  <c r="T28" i="9"/>
  <c r="P27" i="9"/>
  <c r="Q27" i="9"/>
  <c r="R27" i="9"/>
  <c r="O27" i="9"/>
  <c r="O26" i="9"/>
  <c r="B21" i="2"/>
  <c r="B16" i="14"/>
  <c r="I29" i="12"/>
  <c r="W29" i="15" l="1"/>
  <c r="W39" i="15" s="1"/>
  <c r="Y28" i="15"/>
  <c r="Y38" i="15" s="1"/>
  <c r="W25" i="15"/>
  <c r="W35" i="15" s="1"/>
  <c r="Z28" i="15"/>
  <c r="Z38" i="15" s="1"/>
  <c r="X28" i="15"/>
  <c r="X38" i="15" s="1"/>
  <c r="Y31" i="15"/>
  <c r="Y41" i="15" s="1"/>
  <c r="X33" i="7"/>
  <c r="X49" i="7" s="1"/>
  <c r="AB29" i="7"/>
  <c r="AB45" i="7" s="1"/>
  <c r="X29" i="7"/>
  <c r="X45" i="7" s="1"/>
  <c r="X32" i="7"/>
  <c r="X48" i="7" s="1"/>
  <c r="AB28" i="7"/>
  <c r="AB44" i="7" s="1"/>
  <c r="AA34" i="7"/>
  <c r="AA50" i="7" s="1"/>
  <c r="Z31" i="7"/>
  <c r="Z47" i="7" s="1"/>
  <c r="Y28" i="7"/>
  <c r="Y44" i="7" s="1"/>
  <c r="Z34" i="7"/>
  <c r="Z50" i="7" s="1"/>
  <c r="AB27" i="7"/>
  <c r="AB43" i="7" s="1"/>
  <c r="X34" i="7"/>
  <c r="X50" i="7" s="1"/>
  <c r="AB30" i="7"/>
  <c r="AB46" i="7" s="1"/>
  <c r="AA27" i="7"/>
  <c r="AA43" i="7" s="1"/>
  <c r="Z27" i="7"/>
  <c r="Z43" i="7" s="1"/>
  <c r="Z33" i="7"/>
  <c r="Z49" i="7" s="1"/>
  <c r="Y33" i="7"/>
  <c r="Y49" i="7" s="1"/>
  <c r="AB32" i="7"/>
  <c r="AB48" i="7" s="1"/>
  <c r="AA29" i="7"/>
  <c r="AA45" i="7" s="1"/>
  <c r="Y32" i="7"/>
  <c r="Y48" i="7" s="1"/>
  <c r="AA28" i="7"/>
  <c r="AA44" i="7" s="1"/>
  <c r="AA31" i="7"/>
  <c r="AA47" i="7" s="1"/>
  <c r="Y31" i="7"/>
  <c r="Y47" i="7" s="1"/>
  <c r="X31" i="7"/>
  <c r="X47" i="7" s="1"/>
  <c r="AA30" i="7"/>
  <c r="AA46" i="7" s="1"/>
  <c r="AA33" i="7"/>
  <c r="AA49" i="7" s="1"/>
  <c r="Y30" i="7"/>
  <c r="Y46" i="7" s="1"/>
  <c r="X30" i="7"/>
  <c r="X46" i="7" s="1"/>
  <c r="AB35" i="7"/>
  <c r="AB51" i="7" s="1"/>
  <c r="AA32" i="7"/>
  <c r="AA48" i="7" s="1"/>
  <c r="Z29" i="7"/>
  <c r="Z45" i="7" s="1"/>
  <c r="Y35" i="7"/>
  <c r="Y51" i="7" s="1"/>
  <c r="X35" i="7"/>
  <c r="X51" i="7" s="1"/>
  <c r="AB34" i="7"/>
  <c r="AB50" i="7" s="1"/>
  <c r="Y34" i="7"/>
  <c r="Y50" i="7" s="1"/>
  <c r="AB33" i="7"/>
  <c r="AB49" i="7" s="1"/>
  <c r="Z30" i="7"/>
  <c r="Z46" i="7" s="1"/>
  <c r="AA35" i="7"/>
  <c r="AA51" i="7" s="1"/>
  <c r="Z32" i="7"/>
  <c r="Z48" i="7" s="1"/>
  <c r="Y29" i="7"/>
  <c r="Y45" i="7" s="1"/>
  <c r="X26" i="7"/>
  <c r="X42" i="7" s="1"/>
  <c r="Z35" i="7"/>
  <c r="Z51" i="7" s="1"/>
  <c r="AB31" i="7"/>
  <c r="AB47" i="7" s="1"/>
  <c r="Z28" i="7"/>
  <c r="Z44" i="7" s="1"/>
  <c r="X28" i="7"/>
  <c r="X44" i="7" s="1"/>
  <c r="Y27" i="7"/>
  <c r="Y43" i="7" s="1"/>
  <c r="X27" i="7"/>
  <c r="X43" i="7" s="1"/>
  <c r="AB26" i="7"/>
  <c r="AB42" i="7" s="1"/>
  <c r="Y26" i="7"/>
  <c r="Y42" i="7" s="1"/>
  <c r="Z26" i="7"/>
  <c r="Z42" i="7" s="1"/>
  <c r="AA26" i="7"/>
  <c r="AA42" i="7" s="1"/>
  <c r="X22" i="3"/>
  <c r="Y25" i="3"/>
  <c r="Z28" i="3"/>
  <c r="AA25" i="3"/>
  <c r="AB25" i="3"/>
  <c r="AB22" i="3"/>
  <c r="Y26" i="3"/>
  <c r="Y23" i="3"/>
  <c r="Z26" i="3"/>
  <c r="AA29" i="3"/>
  <c r="Z23" i="3"/>
  <c r="AA23" i="3"/>
  <c r="X30" i="3"/>
  <c r="AB23" i="3"/>
  <c r="X24" i="3"/>
  <c r="Y24" i="3"/>
  <c r="Z24" i="3"/>
  <c r="AA24" i="3"/>
  <c r="AB24" i="3"/>
  <c r="X25" i="3"/>
  <c r="AA21" i="3"/>
  <c r="Y22" i="3"/>
  <c r="Z25" i="3"/>
  <c r="AA28" i="3"/>
  <c r="X21" i="3"/>
  <c r="Z22" i="3"/>
  <c r="AB28" i="3"/>
  <c r="AA22" i="3"/>
  <c r="X29" i="3"/>
  <c r="X26" i="3"/>
  <c r="Y29" i="3"/>
  <c r="X23" i="3"/>
  <c r="Z29" i="3"/>
  <c r="AB29" i="3"/>
  <c r="Y30" i="3"/>
  <c r="AB27" i="3"/>
  <c r="X28" i="3"/>
  <c r="AA26" i="3"/>
  <c r="X27" i="3"/>
  <c r="Y27" i="3"/>
  <c r="Z27" i="3"/>
  <c r="AB30" i="3"/>
  <c r="AB26" i="3"/>
  <c r="Z30" i="3"/>
  <c r="AA30" i="3"/>
  <c r="AA27" i="3"/>
  <c r="Y21" i="3"/>
  <c r="Y28" i="3"/>
  <c r="AB21" i="3"/>
  <c r="Z21" i="3"/>
  <c r="W35" i="6"/>
  <c r="W49" i="6" s="1"/>
  <c r="W31" i="6"/>
  <c r="W45" i="6" s="1"/>
  <c r="W27" i="6"/>
  <c r="W41" i="6" s="1"/>
  <c r="V35" i="6"/>
  <c r="V49" i="6" s="1"/>
  <c r="V31" i="6"/>
  <c r="V45" i="6" s="1"/>
  <c r="V27" i="6"/>
  <c r="V41" i="6" s="1"/>
  <c r="W34" i="6"/>
  <c r="W48" i="6" s="1"/>
  <c r="W30" i="6"/>
  <c r="W44" i="6" s="1"/>
  <c r="W26" i="6"/>
  <c r="W40" i="6" s="1"/>
  <c r="V34" i="6"/>
  <c r="V48" i="6" s="1"/>
  <c r="V30" i="6"/>
  <c r="V44" i="6" s="1"/>
  <c r="V26" i="6"/>
  <c r="V40" i="6" s="1"/>
  <c r="U34" i="6"/>
  <c r="U48" i="6" s="1"/>
  <c r="U30" i="6"/>
  <c r="U44" i="6" s="1"/>
  <c r="U26" i="6"/>
  <c r="U40" i="6" s="1"/>
  <c r="X33" i="6"/>
  <c r="X47" i="6" s="1"/>
  <c r="X29" i="6"/>
  <c r="X43" i="6" s="1"/>
  <c r="X25" i="6"/>
  <c r="X39" i="6" s="1"/>
  <c r="W33" i="6"/>
  <c r="W47" i="6" s="1"/>
  <c r="W29" i="6"/>
  <c r="W43" i="6" s="1"/>
  <c r="W25" i="6"/>
  <c r="W39" i="6" s="1"/>
  <c r="V33" i="6"/>
  <c r="V47" i="6" s="1"/>
  <c r="V29" i="6"/>
  <c r="V43" i="6" s="1"/>
  <c r="V25" i="6"/>
  <c r="V39" i="6" s="1"/>
  <c r="U33" i="6"/>
  <c r="U47" i="6" s="1"/>
  <c r="U29" i="6"/>
  <c r="U43" i="6" s="1"/>
  <c r="U25" i="6"/>
  <c r="U39" i="6" s="1"/>
  <c r="X32" i="6"/>
  <c r="X46" i="6" s="1"/>
  <c r="X28" i="6"/>
  <c r="X42" i="6" s="1"/>
  <c r="W32" i="6"/>
  <c r="W46" i="6" s="1"/>
  <c r="W28" i="6"/>
  <c r="W42" i="6" s="1"/>
  <c r="W24" i="6"/>
  <c r="W38" i="6" s="1"/>
  <c r="V32" i="6"/>
  <c r="V46" i="6" s="1"/>
  <c r="V28" i="6"/>
  <c r="V42" i="6" s="1"/>
  <c r="V24" i="6"/>
  <c r="V38" i="6" s="1"/>
  <c r="U32" i="6"/>
  <c r="U46" i="6" s="1"/>
  <c r="U28" i="6"/>
  <c r="U42" i="6" s="1"/>
  <c r="U24" i="6"/>
  <c r="U38" i="6" s="1"/>
  <c r="X35" i="6"/>
  <c r="X49" i="6" s="1"/>
  <c r="X31" i="6"/>
  <c r="X45" i="6" s="1"/>
  <c r="X27" i="6"/>
  <c r="X41" i="6" s="1"/>
  <c r="U35" i="6"/>
  <c r="U49" i="6" s="1"/>
  <c r="U31" i="6"/>
  <c r="U45" i="6" s="1"/>
  <c r="U27" i="6"/>
  <c r="U41" i="6" s="1"/>
  <c r="X34" i="6"/>
  <c r="X48" i="6" s="1"/>
  <c r="X30" i="6"/>
  <c r="X44" i="6" s="1"/>
  <c r="X26" i="6"/>
  <c r="X40" i="6" s="1"/>
  <c r="X24" i="6"/>
  <c r="X38" i="6" s="1"/>
  <c r="W37" i="20"/>
  <c r="W54" i="20" s="1"/>
  <c r="AA27" i="20"/>
  <c r="AA44" i="20" s="1"/>
  <c r="AB34" i="20"/>
  <c r="AB51" i="20" s="1"/>
  <c r="AB27" i="20"/>
  <c r="AB44" i="20" s="1"/>
  <c r="AA36" i="20"/>
  <c r="AA53" i="20" s="1"/>
  <c r="AB36" i="20"/>
  <c r="AB53" i="20" s="1"/>
  <c r="AA28" i="20"/>
  <c r="AA45" i="20" s="1"/>
  <c r="AB28" i="20"/>
  <c r="AB45" i="20" s="1"/>
  <c r="AA34" i="20"/>
  <c r="AA51" i="20" s="1"/>
  <c r="AB33" i="20"/>
  <c r="AB50" i="20" s="1"/>
  <c r="AB25" i="20"/>
  <c r="AB42" i="20" s="1"/>
  <c r="AA33" i="20"/>
  <c r="AA50" i="20" s="1"/>
  <c r="AA25" i="20"/>
  <c r="AA42" i="20" s="1"/>
  <c r="AB31" i="20"/>
  <c r="AB48" i="20" s="1"/>
  <c r="AA24" i="20"/>
  <c r="AA41" i="20" s="1"/>
  <c r="AA31" i="20"/>
  <c r="AA48" i="20" s="1"/>
  <c r="AB35" i="20"/>
  <c r="AB52" i="20" s="1"/>
  <c r="AA35" i="20"/>
  <c r="AA52" i="20" s="1"/>
  <c r="AB24" i="20"/>
  <c r="AB41" i="20" s="1"/>
  <c r="AB32" i="20"/>
  <c r="AB49" i="20" s="1"/>
  <c r="AA32" i="20"/>
  <c r="AA49" i="20" s="1"/>
  <c r="AB38" i="20"/>
  <c r="AB55" i="20" s="1"/>
  <c r="AB30" i="20"/>
  <c r="AB47" i="20" s="1"/>
  <c r="AA38" i="20"/>
  <c r="AA55" i="20" s="1"/>
  <c r="AA30" i="20"/>
  <c r="AA47" i="20" s="1"/>
  <c r="AB37" i="20"/>
  <c r="AB54" i="20" s="1"/>
  <c r="AB29" i="20"/>
  <c r="AB46" i="20" s="1"/>
  <c r="AA37" i="20"/>
  <c r="AA54" i="20" s="1"/>
  <c r="AA29" i="20"/>
  <c r="AA46" i="20" s="1"/>
  <c r="Y24" i="15"/>
  <c r="Y34" i="15" s="1"/>
  <c r="X24" i="15"/>
  <c r="X34" i="15" s="1"/>
  <c r="W24" i="15"/>
  <c r="W34" i="15" s="1"/>
  <c r="Z24" i="15"/>
  <c r="Z34" i="15" s="1"/>
  <c r="Z31" i="16"/>
  <c r="Z27" i="16"/>
  <c r="Y31" i="16"/>
  <c r="Y27" i="16"/>
  <c r="W31" i="16"/>
  <c r="W27" i="16"/>
  <c r="Z30" i="16"/>
  <c r="Z26" i="16"/>
  <c r="Z24" i="16"/>
  <c r="Y28" i="16"/>
  <c r="Y24" i="16"/>
  <c r="X32" i="16"/>
  <c r="X28" i="16"/>
  <c r="X24" i="16"/>
  <c r="W32" i="16"/>
  <c r="W28" i="16"/>
  <c r="W24" i="16"/>
  <c r="X31" i="16"/>
  <c r="X27" i="16"/>
  <c r="Y32" i="16"/>
  <c r="Y30" i="16"/>
  <c r="Y26" i="16"/>
  <c r="X30" i="16"/>
  <c r="X26" i="16"/>
  <c r="W30" i="16"/>
  <c r="W26" i="16"/>
  <c r="Z33" i="16"/>
  <c r="Z29" i="16"/>
  <c r="Z25" i="16"/>
  <c r="Y33" i="16"/>
  <c r="Y29" i="16"/>
  <c r="Y25" i="16"/>
  <c r="X33" i="16"/>
  <c r="X29" i="16"/>
  <c r="X25" i="16"/>
  <c r="W33" i="16"/>
  <c r="W29" i="16"/>
  <c r="W25" i="16"/>
  <c r="Z32" i="16"/>
  <c r="Z28" i="16"/>
  <c r="X35" i="14"/>
  <c r="X31" i="14"/>
  <c r="X27" i="14"/>
  <c r="W31" i="14"/>
  <c r="W27" i="14"/>
  <c r="X30" i="14"/>
  <c r="W30" i="14"/>
  <c r="V34" i="14"/>
  <c r="U34" i="14"/>
  <c r="U26" i="14"/>
  <c r="X29" i="14"/>
  <c r="W29" i="14"/>
  <c r="V29" i="14"/>
  <c r="U33" i="14"/>
  <c r="U25" i="14"/>
  <c r="X28" i="14"/>
  <c r="W32" i="14"/>
  <c r="V28" i="14"/>
  <c r="V24" i="14"/>
  <c r="U28" i="14"/>
  <c r="W35" i="14"/>
  <c r="V35" i="14"/>
  <c r="V31" i="14"/>
  <c r="V27" i="14"/>
  <c r="U35" i="14"/>
  <c r="U31" i="14"/>
  <c r="U27" i="14"/>
  <c r="X34" i="14"/>
  <c r="X26" i="14"/>
  <c r="W34" i="14"/>
  <c r="W26" i="14"/>
  <c r="V30" i="14"/>
  <c r="V26" i="14"/>
  <c r="U30" i="14"/>
  <c r="X33" i="14"/>
  <c r="X25" i="14"/>
  <c r="W33" i="14"/>
  <c r="W25" i="14"/>
  <c r="V33" i="14"/>
  <c r="V25" i="14"/>
  <c r="U29" i="14"/>
  <c r="X32" i="14"/>
  <c r="X24" i="14"/>
  <c r="W28" i="14"/>
  <c r="W24" i="14"/>
  <c r="V32" i="14"/>
  <c r="U32" i="14"/>
  <c r="U24" i="14"/>
  <c r="AB37" i="12"/>
  <c r="X35" i="12"/>
  <c r="Z32" i="12"/>
  <c r="AB29" i="12"/>
  <c r="X27" i="12"/>
  <c r="W35" i="12"/>
  <c r="Y32" i="12"/>
  <c r="AA29" i="12"/>
  <c r="W27" i="12"/>
  <c r="Z37" i="12"/>
  <c r="AB34" i="12"/>
  <c r="X32" i="12"/>
  <c r="Z29" i="12"/>
  <c r="AB26" i="12"/>
  <c r="Y37" i="12"/>
  <c r="AA34" i="12"/>
  <c r="W32" i="12"/>
  <c r="Y29" i="12"/>
  <c r="AA26" i="12"/>
  <c r="W24" i="12"/>
  <c r="X37" i="12"/>
  <c r="Z34" i="12"/>
  <c r="AB31" i="12"/>
  <c r="X29" i="12"/>
  <c r="Z26" i="12"/>
  <c r="Y34" i="12"/>
  <c r="AA31" i="12"/>
  <c r="W29" i="12"/>
  <c r="Y26" i="12"/>
  <c r="AB36" i="12"/>
  <c r="X34" i="12"/>
  <c r="Z31" i="12"/>
  <c r="X26" i="12"/>
  <c r="AA36" i="12"/>
  <c r="Y31" i="12"/>
  <c r="AA28" i="12"/>
  <c r="W26" i="12"/>
  <c r="Z36" i="12"/>
  <c r="X31" i="12"/>
  <c r="Z28" i="12"/>
  <c r="Y36" i="12"/>
  <c r="W31" i="12"/>
  <c r="Y28" i="12"/>
  <c r="X36" i="12"/>
  <c r="X28" i="12"/>
  <c r="Y33" i="12"/>
  <c r="W28" i="12"/>
  <c r="AB35" i="12"/>
  <c r="Z30" i="12"/>
  <c r="X25" i="12"/>
  <c r="W33" i="12"/>
  <c r="Y30" i="12"/>
  <c r="W25" i="12"/>
  <c r="Z35" i="12"/>
  <c r="X30" i="12"/>
  <c r="AB24" i="12"/>
  <c r="AA32" i="12"/>
  <c r="W30" i="12"/>
  <c r="AA24" i="12"/>
  <c r="AA37" i="12"/>
  <c r="W37" i="12"/>
  <c r="AB28" i="12"/>
  <c r="W34" i="12"/>
  <c r="AB33" i="12"/>
  <c r="AB25" i="12"/>
  <c r="AA33" i="12"/>
  <c r="AA25" i="12"/>
  <c r="Z33" i="12"/>
  <c r="AB30" i="12"/>
  <c r="Z25" i="12"/>
  <c r="W36" i="12"/>
  <c r="AA30" i="12"/>
  <c r="Y25" i="12"/>
  <c r="X33" i="12"/>
  <c r="AB27" i="12"/>
  <c r="AA35" i="12"/>
  <c r="AA27" i="12"/>
  <c r="AB32" i="12"/>
  <c r="Z27" i="12"/>
  <c r="Y35" i="12"/>
  <c r="Y27" i="12"/>
  <c r="X24" i="12"/>
  <c r="Y24" i="12"/>
  <c r="Z24" i="12"/>
  <c r="Z38" i="11"/>
  <c r="Z34" i="11"/>
  <c r="Z30" i="11"/>
  <c r="Z44" i="11"/>
  <c r="Y38" i="11"/>
  <c r="Y34" i="11"/>
  <c r="Y30" i="11"/>
  <c r="Y44" i="11"/>
  <c r="AB37" i="11"/>
  <c r="AB33" i="11"/>
  <c r="AB47" i="11"/>
  <c r="AA37" i="11"/>
  <c r="AA33" i="11"/>
  <c r="AA47" i="11"/>
  <c r="Y37" i="20"/>
  <c r="Y54" i="20" s="1"/>
  <c r="Y38" i="20"/>
  <c r="Y55" i="20" s="1"/>
  <c r="W38" i="20"/>
  <c r="W55" i="20" s="1"/>
  <c r="X37" i="20"/>
  <c r="X54" i="20" s="1"/>
  <c r="Z38" i="20"/>
  <c r="Z55" i="20" s="1"/>
  <c r="X38" i="20"/>
  <c r="X55" i="20" s="1"/>
  <c r="Z37" i="20"/>
  <c r="Z54" i="20" s="1"/>
  <c r="W25" i="20"/>
  <c r="W42" i="20" s="1"/>
  <c r="W30" i="20"/>
  <c r="W47" i="20" s="1"/>
  <c r="W34" i="20"/>
  <c r="W51" i="20" s="1"/>
  <c r="Y25" i="20"/>
  <c r="Y42" i="20" s="1"/>
  <c r="Y30" i="20"/>
  <c r="Y47" i="20" s="1"/>
  <c r="Z25" i="20"/>
  <c r="Z42" i="20" s="1"/>
  <c r="W32" i="20"/>
  <c r="W49" i="20" s="1"/>
  <c r="W36" i="20"/>
  <c r="W53" i="20" s="1"/>
  <c r="X27" i="20"/>
  <c r="X44" i="20" s="1"/>
  <c r="X36" i="20"/>
  <c r="X53" i="20" s="1"/>
  <c r="Y27" i="20"/>
  <c r="Y44" i="20" s="1"/>
  <c r="Z27" i="20"/>
  <c r="Z44" i="20" s="1"/>
  <c r="W28" i="20"/>
  <c r="W45" i="20" s="1"/>
  <c r="X35" i="20"/>
  <c r="X52" i="20" s="1"/>
  <c r="Y35" i="20"/>
  <c r="Y52" i="20" s="1"/>
  <c r="Z35" i="20"/>
  <c r="Z52" i="20" s="1"/>
  <c r="W29" i="20"/>
  <c r="W46" i="20" s="1"/>
  <c r="X24" i="20"/>
  <c r="X41" i="20" s="1"/>
  <c r="Y24" i="20"/>
  <c r="Y41" i="20" s="1"/>
  <c r="Z24" i="20"/>
  <c r="Z41" i="20" s="1"/>
  <c r="Z29" i="20"/>
  <c r="Z46" i="20" s="1"/>
  <c r="Z33" i="20"/>
  <c r="Z50" i="20" s="1"/>
  <c r="X25" i="20"/>
  <c r="X42" i="20" s="1"/>
  <c r="X30" i="20"/>
  <c r="X47" i="20" s="1"/>
  <c r="X34" i="20"/>
  <c r="X51" i="20" s="1"/>
  <c r="Y34" i="20"/>
  <c r="Y51" i="20" s="1"/>
  <c r="Z30" i="20"/>
  <c r="Z47" i="20" s="1"/>
  <c r="Z34" i="20"/>
  <c r="Z51" i="20" s="1"/>
  <c r="W27" i="20"/>
  <c r="W44" i="20" s="1"/>
  <c r="X32" i="20"/>
  <c r="X49" i="20" s="1"/>
  <c r="Y32" i="20"/>
  <c r="Y49" i="20" s="1"/>
  <c r="Y36" i="20"/>
  <c r="Y53" i="20" s="1"/>
  <c r="Z32" i="20"/>
  <c r="Z49" i="20" s="1"/>
  <c r="Z36" i="20"/>
  <c r="Z53" i="20" s="1"/>
  <c r="W35" i="20"/>
  <c r="W52" i="20" s="1"/>
  <c r="W31" i="20"/>
  <c r="W48" i="20" s="1"/>
  <c r="X28" i="20"/>
  <c r="X45" i="20" s="1"/>
  <c r="X31" i="20"/>
  <c r="X48" i="20" s="1"/>
  <c r="Y28" i="20"/>
  <c r="Y45" i="20" s="1"/>
  <c r="Y31" i="20"/>
  <c r="Y48" i="20" s="1"/>
  <c r="Z28" i="20"/>
  <c r="Z45" i="20" s="1"/>
  <c r="W33" i="20"/>
  <c r="W50" i="20" s="1"/>
  <c r="X29" i="20"/>
  <c r="X46" i="20" s="1"/>
  <c r="X33" i="20"/>
  <c r="X50" i="20" s="1"/>
  <c r="Y29" i="20"/>
  <c r="Y46" i="20" s="1"/>
  <c r="Y33" i="20"/>
  <c r="Y50" i="20" s="1"/>
  <c r="W24" i="20"/>
  <c r="W41" i="20" s="1"/>
  <c r="Z31" i="20"/>
  <c r="Z48" i="20" s="1"/>
  <c r="I37" i="12"/>
  <c r="I56" i="12"/>
  <c r="I59" i="12"/>
  <c r="K37" i="15"/>
  <c r="Y51" i="11" l="1"/>
  <c r="Y48" i="11"/>
  <c r="L34" i="19"/>
  <c r="B4" i="20"/>
  <c r="L34" i="10" l="1"/>
  <c r="I63" i="9" l="1"/>
  <c r="I61" i="9"/>
  <c r="Q6" i="9" l="1"/>
  <c r="Q5" i="9"/>
  <c r="Q4" i="9"/>
  <c r="P6" i="9"/>
  <c r="P5" i="9"/>
  <c r="P4" i="9"/>
  <c r="B4" i="19"/>
  <c r="B4" i="17"/>
  <c r="B4" i="16"/>
  <c r="B4" i="15"/>
  <c r="B4" i="14"/>
  <c r="B4" i="12"/>
  <c r="B4" i="11"/>
  <c r="B4" i="10"/>
  <c r="B4" i="9"/>
  <c r="B4" i="8"/>
  <c r="B4" i="7"/>
  <c r="B4" i="6"/>
  <c r="B4" i="4"/>
  <c r="B4" i="3"/>
  <c r="S4" i="3" s="1"/>
  <c r="P38" i="2"/>
  <c r="P40" i="2"/>
  <c r="Q22" i="2"/>
  <c r="R22" i="2"/>
  <c r="S22" i="2"/>
  <c r="P21" i="2"/>
  <c r="P22" i="2" s="1"/>
  <c r="S11" i="3" l="1"/>
  <c r="S15" i="3"/>
  <c r="J50" i="16"/>
  <c r="J25" i="16"/>
  <c r="X9" i="4"/>
  <c r="X10" i="4"/>
  <c r="S13" i="3"/>
  <c r="S12" i="3"/>
  <c r="S5" i="3"/>
  <c r="S6" i="3"/>
  <c r="S8" i="3"/>
  <c r="S7" i="3"/>
  <c r="X9" i="3"/>
  <c r="X10" i="3"/>
  <c r="S14" i="3"/>
  <c r="X23" i="2"/>
  <c r="X41" i="2" s="1"/>
  <c r="V26" i="2"/>
  <c r="V44" i="2" s="1"/>
  <c r="X24" i="2"/>
  <c r="X42" i="2" s="1"/>
  <c r="W23" i="2"/>
  <c r="W41" i="2" s="1"/>
  <c r="W24" i="2"/>
  <c r="W42" i="2" s="1"/>
  <c r="W25" i="2"/>
  <c r="W43" i="2" s="1"/>
  <c r="U22" i="2"/>
  <c r="U40" i="2" s="1"/>
  <c r="W26" i="2"/>
  <c r="W44" i="2" s="1"/>
  <c r="X26" i="2"/>
  <c r="X44" i="2" s="1"/>
  <c r="W27" i="2"/>
  <c r="W45" i="2" s="1"/>
  <c r="X27" i="2"/>
  <c r="X45" i="2" s="1"/>
  <c r="V23" i="2"/>
  <c r="V41" i="2" s="1"/>
  <c r="V24" i="2"/>
  <c r="V42" i="2" s="1"/>
  <c r="V25" i="2"/>
  <c r="V43" i="2" s="1"/>
  <c r="V27" i="2"/>
  <c r="V45" i="2" s="1"/>
  <c r="X25" i="2"/>
  <c r="X43" i="2" s="1"/>
  <c r="U24" i="2"/>
  <c r="U42" i="2" s="1"/>
  <c r="U25" i="2"/>
  <c r="U43" i="2" s="1"/>
  <c r="U26" i="2"/>
  <c r="U44" i="2" s="1"/>
  <c r="U27" i="2"/>
  <c r="U45" i="2" s="1"/>
  <c r="U23" i="2"/>
  <c r="U41" i="2" s="1"/>
  <c r="V22" i="2"/>
  <c r="V40" i="2" s="1"/>
  <c r="X22" i="2"/>
  <c r="X40" i="2" s="1"/>
  <c r="W22" i="2"/>
  <c r="W40" i="2" s="1"/>
  <c r="K41" i="1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C6BAFCB-7CD4-7B4D-B636-5C9D96209A85}" name="Unique_Energies" type="6" refreshedVersion="8" background="1" saveData="1">
    <textPr sourceFile="/Users/madd/chemistry/CO2_project/g09/M4/neutral/Nb4/Unique_Energies.out" delimited="0">
      <textFields count="3">
        <textField/>
        <textField position="10"/>
        <textField type="skip" position="20"/>
      </textFields>
    </textPr>
  </connection>
  <connection id="2" xr16:uid="{2C4501A1-3274-9F47-93EA-954D77C46736}" name="Unique_Energies1" type="6" refreshedVersion="8" background="1" saveData="1">
    <textPr sourceFile="/Users/madd/chemistry/CO2_project/g09/M4/neutral/assoc_CO2/Nb4/Unique_Energies.out" delimited="0">
      <textFields count="3">
        <textField/>
        <textField position="10"/>
        <textField type="skip" position="20"/>
      </textFields>
    </textPr>
  </connection>
  <connection id="3" xr16:uid="{42D0BD1D-E6C6-3243-9247-A14B7D1F9A4A}" name="Unique_Energies2" type="6" refreshedVersion="8" background="1" saveData="1">
    <textPr sourceFile="/Users/madd/chemistry/CO2_project/g09/M4/neutral/chair_CO2/Nb4/Unique_Energies.out" delimited="0">
      <textFields count="3">
        <textField/>
        <textField position="10"/>
        <textField type="skip" position="20"/>
      </textFields>
    </textPr>
  </connection>
  <connection id="4" xr16:uid="{258F7640-4D9F-7C4B-B63E-4C1055D5515C}" name="Unique_Energies3" type="6" refreshedVersion="8" background="1" saveData="1">
    <textPr sourceFile="/Users/madd/chemistry/CO2_project/g09/M4/neutral/dissoc_CO2/Nb4/Unique_Energies.out" delimited="0">
      <textFields count="3">
        <textField/>
        <textField position="10"/>
        <textField type="skip" position="20"/>
      </textFields>
    </textPr>
  </connection>
  <connection id="5" xr16:uid="{A63EC6CE-97D1-0C41-B0C9-DD73474662B9}" name="Unique_Energies4" type="6" refreshedVersion="8" background="1" saveData="1">
    <textPr sourceFile="/Users/madd/chemistry/CO2_project/g09/M4/neutral/ts_chair_CO2/Nb4/Unique_Energies.out" delimited="0">
      <textFields count="3">
        <textField/>
        <textField position="10"/>
        <textField type="skip" position="20"/>
      </textFields>
    </textPr>
  </connection>
  <connection id="6" xr16:uid="{ECB9FF80-B557-184F-ACB6-4968D76B18A4}" name="Unique_Energies41" type="6" refreshedVersion="8" background="1" saveData="1">
    <textPr sourceFile="/Users/madd/chemistry/CO2_project/g09/M4/neutral/ts_chair_CO2/Nb4/Unique_Energies.out" delimited="0">
      <textFields count="3">
        <textField/>
        <textField position="10"/>
        <textField type="skip" position="20"/>
      </textFields>
    </textPr>
  </connection>
  <connection id="7" xr16:uid="{1259884D-9A7F-8445-8148-E27B3BD97A64}" name="Unique_Energies411" type="6" refreshedVersion="8" background="1" saveData="1">
    <textPr sourceFile="/Users/madd/chemistry/CO2_project/g09/M4/neutral/ts_chair_CO2/Nb4/Unique_Energies.out" delimited="0">
      <textFields count="3">
        <textField/>
        <textField position="10"/>
        <textField type="skip" position="20"/>
      </textFields>
    </textPr>
  </connection>
  <connection id="8" xr16:uid="{25D3D589-4C77-E443-AEE7-BC460F93C4E5}" name="Unique_Energies4111" type="6" refreshedVersion="8" background="1" saveData="1">
    <textPr sourceFile="/Users/madd/chemistry/CO2_project/g09/M4/neutral/ts_chair_CO2/Nb4/Unique_Energies.out" delimited="0">
      <textFields count="3">
        <textField/>
        <textField position="10"/>
        <textField type="skip" position="20"/>
      </textFields>
    </textPr>
  </connection>
  <connection id="9" xr16:uid="{7F6C4AC1-80E0-494B-9CBB-4A48CF1B023A}" name="Unique_Energies41111" type="6" refreshedVersion="8" background="1" saveData="1">
    <textPr sourceFile="/Users/madd/chemistry/CO2_project/g09/M4/neutral/ts_chair_CO2/Nb4/Unique_Energies.out" delimited="0">
      <textFields count="3">
        <textField/>
        <textField position="10"/>
        <textField type="skip" position="20"/>
      </textFields>
    </textPr>
  </connection>
  <connection id="10" xr16:uid="{B86D0439-FFCF-C046-9F6F-070561370B3E}" name="Unique_Energies411111" type="6" refreshedVersion="8" background="1" saveData="1">
    <textPr sourceFile="/Users/madd/chemistry/CO2_project/g09/M4/neutral/ts_chair_CO2/Nb4/Unique_Energies.out" delimited="0">
      <textFields count="3">
        <textField/>
        <textField position="10"/>
        <textField type="skip" position="20"/>
      </textFields>
    </textPr>
  </connection>
  <connection id="11" xr16:uid="{A20BABF1-7763-B541-9EB8-56C35D7E11EE}" name="Unique_Energies4111111" type="6" refreshedVersion="8" background="1" saveData="1">
    <textPr sourceFile="/Users/madd/chemistry/CO2_project/g09/M4/neutral/ts_chair_CO2/Nb4/Unique_Energies.out" delimited="0">
      <textFields count="3">
        <textField/>
        <textField position="10"/>
        <textField type="skip" position="20"/>
      </textFields>
    </textPr>
  </connection>
  <connection id="12" xr16:uid="{ACB52CEC-5F1E-2944-A169-3C98788D7DC4}" name="Unique_Energies41111111" type="6" refreshedVersion="8" background="1" saveData="1">
    <textPr sourceFile="/Users/madd/chemistry/CO2_project/g09/M4/neutral/ts_chair_CO2/Nb4/Unique_Energies.out" delimited="0">
      <textFields count="3">
        <textField/>
        <textField position="10"/>
        <textField type="skip" position="20"/>
      </textFields>
    </textPr>
  </connection>
  <connection id="13" xr16:uid="{99C79883-1B69-5F41-BCF3-682F49F6E5DC}" name="Unique_Energies411111111" type="6" refreshedVersion="8" background="1" saveData="1">
    <textPr sourceFile="/Users/madd/chemistry/CO2_project/g09/M4/neutral/ts_chair_CO2/Nb4/Unique_Energies.out" delimited="0">
      <textFields count="3">
        <textField/>
        <textField position="10"/>
        <textField type="skip" position="20"/>
      </textFields>
    </textPr>
  </connection>
  <connection id="14" xr16:uid="{750BF08F-8EF6-774F-94C6-B1FC16DBBFB6}" name="Unique_Energies4111111111" type="6" refreshedVersion="8" background="1" saveData="1">
    <textPr sourceFile="/Users/madd/chemistry/CO2_project/g09/M4/neutral/ts_chair_CO2/Nb4/Unique_Energies.out" delimited="0">
      <textFields count="3">
        <textField/>
        <textField position="10"/>
        <textField type="skip" position="20"/>
      </textFields>
    </textPr>
  </connection>
  <connection id="15" xr16:uid="{0EE054B9-ED17-9742-B997-16DF2C764099}" name="Unique_Energies4111112" type="6" refreshedVersion="8" background="1" saveData="1">
    <textPr sourceFile="/Users/madd/chemistry/CO2_project/g09/M4/neutral/ts_chair_CO2/Nb4/Unique_Energies.out" delimited="0">
      <textFields count="3">
        <textField/>
        <textField position="10"/>
        <textField type="skip" position="20"/>
      </textFields>
    </textPr>
  </connection>
</connections>
</file>

<file path=xl/sharedStrings.xml><?xml version="1.0" encoding="utf-8"?>
<sst xmlns="http://schemas.openxmlformats.org/spreadsheetml/2006/main" count="3106" uniqueCount="478">
  <si>
    <t>B3P86/sdd</t>
  </si>
  <si>
    <t>Nb4</t>
  </si>
  <si>
    <t>Kick0042</t>
  </si>
  <si>
    <t>Kick0050</t>
  </si>
  <si>
    <t>Kick0999</t>
  </si>
  <si>
    <t>assoc_CO2</t>
  </si>
  <si>
    <t>chair_CO2</t>
  </si>
  <si>
    <t>dissoc_CO2</t>
  </si>
  <si>
    <t>chair_CO2_TS</t>
  </si>
  <si>
    <t xml:space="preserve">	Kick0996</t>
  </si>
  <si>
    <t xml:space="preserve">	Kick0997</t>
  </si>
  <si>
    <t xml:space="preserve">	Kick0995</t>
  </si>
  <si>
    <t xml:space="preserve">	Kick0059</t>
  </si>
  <si>
    <t xml:space="preserve">	Kick0087</t>
  </si>
  <si>
    <t xml:space="preserve">	Kick0038</t>
  </si>
  <si>
    <t xml:space="preserve">	Kick0046</t>
  </si>
  <si>
    <t xml:space="preserve">	Kick0021</t>
  </si>
  <si>
    <t xml:space="preserve">	Kick0066</t>
  </si>
  <si>
    <t xml:space="preserve">	Kick0076</t>
  </si>
  <si>
    <t xml:space="preserve">	Kick0012</t>
  </si>
  <si>
    <t xml:space="preserve">	Kick0035</t>
  </si>
  <si>
    <t xml:space="preserve">	Kick0050</t>
  </si>
  <si>
    <t xml:space="preserve">	Kick0026</t>
  </si>
  <si>
    <t xml:space="preserve">	Kick0042</t>
  </si>
  <si>
    <t xml:space="preserve">	Kick0078</t>
  </si>
  <si>
    <t xml:space="preserve">	Kick0070</t>
  </si>
  <si>
    <t xml:space="preserve">	Kick0058</t>
  </si>
  <si>
    <t xml:space="preserve">	Kick0097</t>
  </si>
  <si>
    <t xml:space="preserve">	Kick0075</t>
  </si>
  <si>
    <t xml:space="preserve">	Kick0069</t>
  </si>
  <si>
    <t xml:space="preserve">	Kick0088</t>
  </si>
  <si>
    <t xml:space="preserve">	Kick0016</t>
  </si>
  <si>
    <t xml:space="preserve">	Kick0023</t>
  </si>
  <si>
    <t xml:space="preserve">	Kick0041</t>
  </si>
  <si>
    <t xml:space="preserve">	Kick0031</t>
  </si>
  <si>
    <t xml:space="preserve">	Kick0090</t>
  </si>
  <si>
    <t xml:space="preserve">	Kick0018</t>
  </si>
  <si>
    <t xml:space="preserve">	Kick0053</t>
  </si>
  <si>
    <t xml:space="preserve">	Kick0039</t>
  </si>
  <si>
    <t xml:space="preserve">	Kick0032</t>
  </si>
  <si>
    <t xml:space="preserve">	Kick0003</t>
  </si>
  <si>
    <t xml:space="preserve">	Kick0098</t>
  </si>
  <si>
    <t xml:space="preserve">	Kick0013</t>
  </si>
  <si>
    <t xml:space="preserve">	Kick0048</t>
  </si>
  <si>
    <t xml:space="preserve">	Kick0027</t>
  </si>
  <si>
    <t xml:space="preserve">	Kick0071</t>
  </si>
  <si>
    <t xml:space="preserve">	Kick0020</t>
  </si>
  <si>
    <t xml:space="preserve">	Kick0001</t>
  </si>
  <si>
    <t xml:space="preserve">	Kick0005</t>
  </si>
  <si>
    <t xml:space="preserve">	Kick0061</t>
  </si>
  <si>
    <t xml:space="preserve">	Kick0000</t>
  </si>
  <si>
    <t xml:space="preserve">	Kick0029</t>
  </si>
  <si>
    <t xml:space="preserve">	Kick0068</t>
  </si>
  <si>
    <t xml:space="preserve">	Kick0054</t>
  </si>
  <si>
    <t xml:space="preserve">	Kick0006</t>
  </si>
  <si>
    <t xml:space="preserve">	Kick0008</t>
  </si>
  <si>
    <t xml:space="preserve">	Kick0089</t>
  </si>
  <si>
    <t xml:space="preserve">	Kick0080</t>
  </si>
  <si>
    <t xml:space="preserve">	Kick0011</t>
  </si>
  <si>
    <t xml:space="preserve">	Kick0004</t>
  </si>
  <si>
    <t xml:space="preserve">	Kick0094</t>
  </si>
  <si>
    <t xml:space="preserve">	Kick0084</t>
  </si>
  <si>
    <t xml:space="preserve">	Kick0085</t>
  </si>
  <si>
    <t xml:space="preserve">	Kick0083</t>
  </si>
  <si>
    <t xml:space="preserve">	Kick0047</t>
  </si>
  <si>
    <t xml:space="preserve">	Kick0082</t>
  </si>
  <si>
    <t xml:space="preserve">	Kick0019</t>
  </si>
  <si>
    <t xml:space="preserve">	Kick0028</t>
  </si>
  <si>
    <t xml:space="preserve">	Kick0052</t>
  </si>
  <si>
    <t xml:space="preserve">	Kick0055</t>
  </si>
  <si>
    <t xml:space="preserve">	Kick0037</t>
  </si>
  <si>
    <t xml:space="preserve">	Kick0079</t>
  </si>
  <si>
    <t xml:space="preserve">	Kick0092</t>
  </si>
  <si>
    <t xml:space="preserve">	Kick0002</t>
  </si>
  <si>
    <t xml:space="preserve">	Kick0034</t>
  </si>
  <si>
    <t xml:space="preserve">	Kick0077</t>
  </si>
  <si>
    <t xml:space="preserve">	Kick0081</t>
  </si>
  <si>
    <t>Phys</t>
  </si>
  <si>
    <t>TS-37-f</t>
  </si>
  <si>
    <t>31 is another path from vertex</t>
  </si>
  <si>
    <t>TS-77 r</t>
  </si>
  <si>
    <t>TS-77-f</t>
  </si>
  <si>
    <t>Kick0077_step104_GO</t>
  </si>
  <si>
    <t>Kick0077_step104_TS</t>
  </si>
  <si>
    <t>Kick0077_step11_GO</t>
  </si>
  <si>
    <t>Kick0077_step11_TS</t>
  </si>
  <si>
    <t>Kick0077_step22_GO</t>
  </si>
  <si>
    <t>Kick0077_step22_TS</t>
  </si>
  <si>
    <t>Kick0077_step34_GO</t>
  </si>
  <si>
    <t>Kick0077_step34_TS</t>
  </si>
  <si>
    <t>CO2</t>
  </si>
  <si>
    <t>TS-0037</t>
  </si>
  <si>
    <t>TS-0077</t>
  </si>
  <si>
    <t>g1</t>
  </si>
  <si>
    <t>ts1</t>
  </si>
  <si>
    <t>g2</t>
  </si>
  <si>
    <t>ts2</t>
  </si>
  <si>
    <t>g3</t>
  </si>
  <si>
    <t>a.u. to eV</t>
  </si>
  <si>
    <t>Nb4 + CO2</t>
  </si>
  <si>
    <t>0,1</t>
  </si>
  <si>
    <t>0,3</t>
  </si>
  <si>
    <t>0,5</t>
  </si>
  <si>
    <t>0,7</t>
  </si>
  <si>
    <t>Triplet</t>
  </si>
  <si>
    <t>Rh4</t>
  </si>
  <si>
    <t xml:space="preserve">	Kick0993</t>
  </si>
  <si>
    <t xml:space="preserve">	Kick0063</t>
  </si>
  <si>
    <t xml:space="preserve">	Kick0043</t>
  </si>
  <si>
    <t xml:space="preserve">	Kick0051</t>
  </si>
  <si>
    <t xml:space="preserve">	Kick0999</t>
  </si>
  <si>
    <t xml:space="preserve">	Kick0056</t>
  </si>
  <si>
    <t xml:space="preserve">	Kick0030</t>
  </si>
  <si>
    <t xml:space="preserve">	Kick0074</t>
  </si>
  <si>
    <t xml:space="preserve">	Kick0025</t>
  </si>
  <si>
    <t xml:space="preserve">	Kick0093</t>
  </si>
  <si>
    <t xml:space="preserve">	Kick0014</t>
  </si>
  <si>
    <t xml:space="preserve">	Kick0086</t>
  </si>
  <si>
    <t xml:space="preserve">	Kick0072</t>
  </si>
  <si>
    <t xml:space="preserve">	Kick0099</t>
  </si>
  <si>
    <t xml:space="preserve">	Kick0091</t>
  </si>
  <si>
    <t xml:space="preserve">	Kick0057</t>
  </si>
  <si>
    <t xml:space="preserve">	Kick0045</t>
  </si>
  <si>
    <t xml:space="preserve">	Kick0095</t>
  </si>
  <si>
    <t xml:space="preserve">	Kick0073</t>
  </si>
  <si>
    <t xml:space="preserve">	Kick0067</t>
  </si>
  <si>
    <t xml:space="preserve">	Kick0007</t>
  </si>
  <si>
    <t xml:space="preserve">neutral singlet </t>
  </si>
  <si>
    <t>(a.u.)</t>
  </si>
  <si>
    <t xml:space="preserve">DeltaE </t>
  </si>
  <si>
    <t>(eV)</t>
  </si>
  <si>
    <t>ts67</t>
  </si>
  <si>
    <t>v_imag</t>
  </si>
  <si>
    <t>g67f</t>
  </si>
  <si>
    <t>g67r</t>
  </si>
  <si>
    <t>Zero</t>
  </si>
  <si>
    <t>ts61</t>
  </si>
  <si>
    <t>g61f</t>
  </si>
  <si>
    <t>ts53</t>
  </si>
  <si>
    <t>ts68</t>
  </si>
  <si>
    <t>g68f</t>
  </si>
  <si>
    <t>g53r</t>
  </si>
  <si>
    <t>g53f</t>
  </si>
  <si>
    <t>over face path</t>
  </si>
  <si>
    <t>g67f-g61f_qst3</t>
  </si>
  <si>
    <t>ak0026</t>
  </si>
  <si>
    <t>same</t>
  </si>
  <si>
    <t>orig name</t>
  </si>
  <si>
    <t>new name</t>
  </si>
  <si>
    <t>ts3</t>
  </si>
  <si>
    <t>g4</t>
  </si>
  <si>
    <t>ts4</t>
  </si>
  <si>
    <t>g5</t>
  </si>
  <si>
    <t>Ru4</t>
  </si>
  <si>
    <t>Kick0996</t>
  </si>
  <si>
    <t>Kick0997</t>
  </si>
  <si>
    <t>Kick0017</t>
  </si>
  <si>
    <t>Kick0051</t>
  </si>
  <si>
    <t>Kick0994</t>
  </si>
  <si>
    <t>Kick0026</t>
  </si>
  <si>
    <t>Kick0070</t>
  </si>
  <si>
    <t>Kick0095</t>
  </si>
  <si>
    <t>Kick0071</t>
  </si>
  <si>
    <t>Kick0087</t>
  </si>
  <si>
    <t>Kick0054</t>
  </si>
  <si>
    <t>Kick0002</t>
  </si>
  <si>
    <t>Kick0003</t>
  </si>
  <si>
    <t>Kick0033</t>
  </si>
  <si>
    <t>Kick0085</t>
  </si>
  <si>
    <t>Kick0047</t>
  </si>
  <si>
    <t>Kick0010</t>
  </si>
  <si>
    <t>Kick0995</t>
  </si>
  <si>
    <t>Kick0012</t>
  </si>
  <si>
    <t>Kick0038</t>
  </si>
  <si>
    <t>Kick0058</t>
  </si>
  <si>
    <t>Kick0091</t>
  </si>
  <si>
    <t>Kick0004</t>
  </si>
  <si>
    <t>Kick0035</t>
  </si>
  <si>
    <t>Kick0089</t>
  </si>
  <si>
    <t>Kick0013</t>
  </si>
  <si>
    <t>Kick0011</t>
  </si>
  <si>
    <t>Kick0039</t>
  </si>
  <si>
    <t>Kick0015</t>
  </si>
  <si>
    <t>Kick0032</t>
  </si>
  <si>
    <t>Kick0006</t>
  </si>
  <si>
    <t>Kick0081</t>
  </si>
  <si>
    <t>Kick0025</t>
  </si>
  <si>
    <t>Kick0053</t>
  </si>
  <si>
    <t>Kick0066</t>
  </si>
  <si>
    <t>Kick0031</t>
  </si>
  <si>
    <t>Kick0021</t>
  </si>
  <si>
    <t>Kick0007</t>
  </si>
  <si>
    <t>Kick0037</t>
  </si>
  <si>
    <t>Kick0034</t>
  </si>
  <si>
    <t>Kick0040</t>
  </si>
  <si>
    <t>Kick0048</t>
  </si>
  <si>
    <t>Kick0036</t>
  </si>
  <si>
    <t>Kick0023</t>
  </si>
  <si>
    <t>Kick0018</t>
  </si>
  <si>
    <t>Kick0000</t>
  </si>
  <si>
    <t>Kick0019</t>
  </si>
  <si>
    <t>Kick0024</t>
  </si>
  <si>
    <t>Kick0029</t>
  </si>
  <si>
    <t>Kick0022</t>
  </si>
  <si>
    <t>Kick0076</t>
  </si>
  <si>
    <t>Kick0074</t>
  </si>
  <si>
    <t>Kick0057</t>
  </si>
  <si>
    <t>Kick0014</t>
  </si>
  <si>
    <t>Kick0093</t>
  </si>
  <si>
    <t>Kick0061</t>
  </si>
  <si>
    <t>Kick0090</t>
  </si>
  <si>
    <t>Kick0069</t>
  </si>
  <si>
    <t>Kick0068</t>
  </si>
  <si>
    <t>Kick0060</t>
  </si>
  <si>
    <t>03_irc_f</t>
  </si>
  <si>
    <t>~same</t>
  </si>
  <si>
    <t>ts03</t>
  </si>
  <si>
    <t>60_irc_r</t>
  </si>
  <si>
    <t>ts60</t>
  </si>
  <si>
    <t>26_irc_r</t>
  </si>
  <si>
    <t>ts26</t>
  </si>
  <si>
    <t>26_irc_f</t>
  </si>
  <si>
    <t>47_irc_f</t>
  </si>
  <si>
    <t>d35</t>
  </si>
  <si>
    <t>a89</t>
  </si>
  <si>
    <t>ts5</t>
  </si>
  <si>
    <t>g6</t>
  </si>
  <si>
    <t>qst</t>
  </si>
  <si>
    <t>Mo4</t>
  </si>
  <si>
    <t>Kick0001</t>
  </si>
  <si>
    <t>Kick0027</t>
  </si>
  <si>
    <t>Kick0082</t>
  </si>
  <si>
    <t>Kick0044</t>
  </si>
  <si>
    <t>Kick0067</t>
  </si>
  <si>
    <t>Kick0072</t>
  </si>
  <si>
    <t>Kick0043</t>
  </si>
  <si>
    <t>Kick0062</t>
  </si>
  <si>
    <t>Kick0016</t>
  </si>
  <si>
    <t>Kick0096</t>
  </si>
  <si>
    <t>Kick0064</t>
  </si>
  <si>
    <t>Kick0005</t>
  </si>
  <si>
    <t>Kick0063</t>
  </si>
  <si>
    <t>Kick0094</t>
  </si>
  <si>
    <t>Kick0084</t>
  </si>
  <si>
    <t>Kick0099</t>
  </si>
  <si>
    <t>Kick0098</t>
  </si>
  <si>
    <t>Kick0080</t>
  </si>
  <si>
    <t>Kick0079</t>
  </si>
  <si>
    <t>Kick0077</t>
  </si>
  <si>
    <t>Kick0028</t>
  </si>
  <si>
    <t>Kick0083</t>
  </si>
  <si>
    <t>Kick0055</t>
  </si>
  <si>
    <t>Kick0088</t>
  </si>
  <si>
    <t>Kick0049</t>
  </si>
  <si>
    <t>Kick0008</t>
  </si>
  <si>
    <t>Kick0045</t>
  </si>
  <si>
    <t>Kick0056</t>
  </si>
  <si>
    <t>Kick0086</t>
  </si>
  <si>
    <t>Kick0073</t>
  </si>
  <si>
    <t>Kick0041</t>
  </si>
  <si>
    <t>Kick0078</t>
  </si>
  <si>
    <t>Kick0020</t>
  </si>
  <si>
    <t>Kick0009</t>
  </si>
  <si>
    <t>g_p2_restart</t>
  </si>
  <si>
    <t>ts_phys1</t>
  </si>
  <si>
    <t>g_p7</t>
  </si>
  <si>
    <t>ts_p7</t>
  </si>
  <si>
    <t>irc_r_p3r</t>
  </si>
  <si>
    <t>ts_pre_40-3</t>
  </si>
  <si>
    <t>g_p4</t>
  </si>
  <si>
    <t>ts_p15</t>
  </si>
  <si>
    <t>pre_81</t>
  </si>
  <si>
    <t>ts_p11</t>
  </si>
  <si>
    <t>d40</t>
  </si>
  <si>
    <t>Pd4</t>
  </si>
  <si>
    <t>Kick0075</t>
  </si>
  <si>
    <t>Kick0030</t>
  </si>
  <si>
    <t>Kick0052</t>
  </si>
  <si>
    <t>Kick0059</t>
  </si>
  <si>
    <t>Kick0092</t>
  </si>
  <si>
    <t>Kick0097</t>
  </si>
  <si>
    <t>ts09</t>
  </si>
  <si>
    <t>irc_63_f</t>
  </si>
  <si>
    <t>ts63</t>
  </si>
  <si>
    <t>a39</t>
  </si>
  <si>
    <t>ts77</t>
  </si>
  <si>
    <t>irc_25_r</t>
  </si>
  <si>
    <t>ts25</t>
  </si>
  <si>
    <t>irc_25_f</t>
  </si>
  <si>
    <t>Kick0046</t>
  </si>
  <si>
    <t>a35</t>
  </si>
  <si>
    <t>ts_a35_a03</t>
  </si>
  <si>
    <t>a03</t>
  </si>
  <si>
    <t>ts73</t>
  </si>
  <si>
    <t>a51</t>
  </si>
  <si>
    <t>interconverts</t>
  </si>
  <si>
    <t>a82</t>
  </si>
  <si>
    <t>a45</t>
  </si>
  <si>
    <t>a29</t>
  </si>
  <si>
    <t>ts56</t>
  </si>
  <si>
    <t>d45</t>
  </si>
  <si>
    <t>qst_a45_a29</t>
  </si>
  <si>
    <t>ts_a82_a45</t>
  </si>
  <si>
    <t>ts6</t>
  </si>
  <si>
    <t>g7</t>
  </si>
  <si>
    <t>Nb5</t>
  </si>
  <si>
    <t>Mo5</t>
  </si>
  <si>
    <t>Kick0065</t>
  </si>
  <si>
    <t>Ru5</t>
  </si>
  <si>
    <t>Pd5</t>
  </si>
  <si>
    <t>Pt5</t>
  </si>
  <si>
    <t>Physisorbed</t>
  </si>
  <si>
    <t>k0078</t>
  </si>
  <si>
    <t>axial</t>
  </si>
  <si>
    <t>eq_centre</t>
  </si>
  <si>
    <t>eq_side</t>
  </si>
  <si>
    <t>k0071</t>
  </si>
  <si>
    <t>k0067</t>
  </si>
  <si>
    <t>ap_g_t1mr</t>
  </si>
  <si>
    <t>qst3_a0071-a0069</t>
  </si>
  <si>
    <t>a0069</t>
  </si>
  <si>
    <t>a0071</t>
  </si>
  <si>
    <t>qst3_a0069-a0038</t>
  </si>
  <si>
    <t>k0053_irc_f</t>
  </si>
  <si>
    <t>ts_k0053</t>
  </si>
  <si>
    <t>K0053_irc_r</t>
  </si>
  <si>
    <t>ap_ts_m1</t>
  </si>
  <si>
    <t>ap_g_tm1r</t>
  </si>
  <si>
    <t>ts_d0029_mod-3</t>
  </si>
  <si>
    <t>g_d0029_mod-3</t>
  </si>
  <si>
    <t>ts_d0029_mod-5</t>
  </si>
  <si>
    <t>qst2_m5df_d0029</t>
  </si>
  <si>
    <t>d0029</t>
  </si>
  <si>
    <t>g_tm5r</t>
  </si>
  <si>
    <t>ts3b</t>
  </si>
  <si>
    <t>g4b</t>
  </si>
  <si>
    <t>g5b</t>
  </si>
  <si>
    <t>g6b</t>
  </si>
  <si>
    <t>ts4b</t>
  </si>
  <si>
    <t>ts5b</t>
  </si>
  <si>
    <t>ts12</t>
  </si>
  <si>
    <t>g_ts-2f</t>
  </si>
  <si>
    <t>ts-2</t>
  </si>
  <si>
    <t>g-2</t>
  </si>
  <si>
    <t>qst3_g-2_gfin</t>
  </si>
  <si>
    <t>g_ts-4f</t>
  </si>
  <si>
    <t>qst3_gts4f_g-3</t>
  </si>
  <si>
    <t>g_3</t>
  </si>
  <si>
    <t>gfin</t>
  </si>
  <si>
    <t>ts_ax-eq</t>
  </si>
  <si>
    <t>top</t>
  </si>
  <si>
    <t>a0011</t>
  </si>
  <si>
    <t>a0047</t>
  </si>
  <si>
    <t>base</t>
  </si>
  <si>
    <t>ts_s92</t>
  </si>
  <si>
    <t>g_s_ts92r</t>
  </si>
  <si>
    <t>g_s_ts92f</t>
  </si>
  <si>
    <t>tss90</t>
  </si>
  <si>
    <t>g_s_ts95f</t>
  </si>
  <si>
    <t>ts95</t>
  </si>
  <si>
    <t>ts_sv2r</t>
  </si>
  <si>
    <t>d0005</t>
  </si>
  <si>
    <t>ts96</t>
  </si>
  <si>
    <t>g99</t>
  </si>
  <si>
    <t>qst3_g99_gts96f</t>
  </si>
  <si>
    <t>g_s_ts96f</t>
  </si>
  <si>
    <t>qst3_g98_d0005 (not TS)</t>
  </si>
  <si>
    <t>ts7</t>
  </si>
  <si>
    <t>g8</t>
  </si>
  <si>
    <t>qst2_g90_a0099</t>
  </si>
  <si>
    <t>ts99</t>
  </si>
  <si>
    <t>ts87</t>
  </si>
  <si>
    <t>g1a</t>
  </si>
  <si>
    <t>ts85</t>
  </si>
  <si>
    <t>g1b</t>
  </si>
  <si>
    <t>ts1b</t>
  </si>
  <si>
    <t>N/A</t>
  </si>
  <si>
    <t>a0086</t>
  </si>
  <si>
    <t>ts97</t>
  </si>
  <si>
    <t>d0078</t>
  </si>
  <si>
    <t>ts76</t>
  </si>
  <si>
    <t>eq</t>
  </si>
  <si>
    <t>ax</t>
  </si>
  <si>
    <t>d0006</t>
  </si>
  <si>
    <t>d0061</t>
  </si>
  <si>
    <t>qst3_d0006_d0087</t>
  </si>
  <si>
    <t>d0087</t>
  </si>
  <si>
    <t>qst3_d0087_d0019</t>
  </si>
  <si>
    <t>d0030</t>
  </si>
  <si>
    <t>qst3_d0087_d0039</t>
  </si>
  <si>
    <t>d0003</t>
  </si>
  <si>
    <t>g97</t>
  </si>
  <si>
    <t>sqpy</t>
  </si>
  <si>
    <t>tribipy</t>
  </si>
  <si>
    <t>Kick0041 (sqpl)</t>
  </si>
  <si>
    <t>g_s99</t>
  </si>
  <si>
    <t>t_s89</t>
  </si>
  <si>
    <t>g_s98</t>
  </si>
  <si>
    <t>qst3_gs98_gs86</t>
  </si>
  <si>
    <t>g_s86</t>
  </si>
  <si>
    <t>t_s77</t>
  </si>
  <si>
    <t>g_s74</t>
  </si>
  <si>
    <t>qst3_gs86_d0082</t>
  </si>
  <si>
    <t>d0082</t>
  </si>
  <si>
    <t>qst3_d0082_gs78</t>
  </si>
  <si>
    <t>g_s78</t>
  </si>
  <si>
    <t>qst3_gs78_xxx</t>
  </si>
  <si>
    <t>g_s73</t>
  </si>
  <si>
    <t>a0059</t>
  </si>
  <si>
    <t>d0073</t>
  </si>
  <si>
    <t>d006</t>
  </si>
  <si>
    <t>d0042</t>
  </si>
  <si>
    <t>t_s88</t>
  </si>
  <si>
    <t>g_s89</t>
  </si>
  <si>
    <t>t_s87</t>
  </si>
  <si>
    <t>g_s87</t>
  </si>
  <si>
    <t>qst3_d0006_xxx</t>
  </si>
  <si>
    <t>ts1ax</t>
  </si>
  <si>
    <t>ts1eq</t>
  </si>
  <si>
    <t>t_s69</t>
  </si>
  <si>
    <t>t_s68</t>
  </si>
  <si>
    <t>g3b</t>
  </si>
  <si>
    <t>a0082</t>
  </si>
  <si>
    <t>qst3_a0085_a0082</t>
  </si>
  <si>
    <t>a0085</t>
  </si>
  <si>
    <t>t_s85</t>
  </si>
  <si>
    <t>g_st85r_restart</t>
  </si>
  <si>
    <t>qst3_st85r_g83</t>
  </si>
  <si>
    <t>g83</t>
  </si>
  <si>
    <t>t_s75</t>
  </si>
  <si>
    <t>g_st75r</t>
  </si>
  <si>
    <t>a0035</t>
  </si>
  <si>
    <t>Nb5 + CO2</t>
  </si>
  <si>
    <t>0,2</t>
  </si>
  <si>
    <t>0,4</t>
  </si>
  <si>
    <t>0,6</t>
  </si>
  <si>
    <t>0,8</t>
  </si>
  <si>
    <t>Mo5 + CO2</t>
  </si>
  <si>
    <t>Ru5 + CO2</t>
  </si>
  <si>
    <t>ts2a</t>
  </si>
  <si>
    <t>ts2b</t>
  </si>
  <si>
    <t>Rh5</t>
  </si>
  <si>
    <t>Rh5 + CO2</t>
  </si>
  <si>
    <t>g3a</t>
  </si>
  <si>
    <t>ts3a</t>
  </si>
  <si>
    <t>0,10</t>
  </si>
  <si>
    <t>0,12</t>
  </si>
  <si>
    <t>Pd5 + CO2</t>
  </si>
  <si>
    <t>ts1a</t>
  </si>
  <si>
    <t>g4a</t>
  </si>
  <si>
    <t>ts4a</t>
  </si>
  <si>
    <t>g5a</t>
  </si>
  <si>
    <t>Pt5 + CO2</t>
  </si>
  <si>
    <t>0,9</t>
  </si>
  <si>
    <t>0,11</t>
  </si>
  <si>
    <t>Ag5</t>
  </si>
  <si>
    <t>Ag5 + CO2</t>
  </si>
  <si>
    <t>0,13</t>
  </si>
  <si>
    <t>0,15</t>
  </si>
  <si>
    <t>p_ax</t>
  </si>
  <si>
    <t>p_eq</t>
  </si>
  <si>
    <t>g1ax</t>
  </si>
  <si>
    <t>Mo4 + CO2</t>
  </si>
  <si>
    <t>Rh4 + CO2</t>
  </si>
  <si>
    <t>Pd4 + CO2</t>
  </si>
  <si>
    <t>Pt4</t>
  </si>
  <si>
    <t>Pt4 + CO2</t>
  </si>
  <si>
    <t>Ag4</t>
  </si>
  <si>
    <t>Ag4 + CO2</t>
  </si>
  <si>
    <t>Ru4+ CO2</t>
  </si>
  <si>
    <t>g_ts10f</t>
  </si>
  <si>
    <t>ts10</t>
  </si>
  <si>
    <t>g12</t>
  </si>
  <si>
    <t>t99</t>
  </si>
  <si>
    <t>g_st99r</t>
  </si>
  <si>
    <t>t_s99</t>
  </si>
  <si>
    <t>t_s98</t>
  </si>
  <si>
    <t>g98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</si>
</sst>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0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  <font>
      <i/>
      <sz val="12"/>
      <color theme="1"/>
      <name val="Aptos Narrow"/>
      <scheme val="minor"/>
    </font>
    <font>
      <sz val="12"/>
      <color rgb="FF000000"/>
      <name val="Aptos Narrow"/>
      <family val="2"/>
      <scheme val="minor"/>
    </font>
    <font>
      <i/>
      <sz val="12"/>
      <color rgb="FF000000"/>
      <name val="Aptos Narrow"/>
      <scheme val="minor"/>
    </font>
    <font>
      <sz val="12"/>
      <color rgb="FF000000"/>
      <name val="Aptos Narrow"/>
      <scheme val="minor"/>
    </font>
    <font>
      <sz val="12"/>
      <color theme="2" tint="-0.499984740745262"/>
      <name val="Aptos Narrow"/>
      <family val="2"/>
      <scheme val="minor"/>
    </font>
    <font>
      <sz val="12"/>
      <color theme="1" tint="4.9989318521683403E-2"/>
      <name val="Aptos Narrow"/>
      <family val="2"/>
      <scheme val="minor"/>
    </font>
    <font>
      <b/>
      <sz val="12"/>
      <color rgb="FF000000"/>
      <name val="Aptos Narrow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6" borderId="0" xfId="0" applyFont="1" applyFill="1"/>
    <xf numFmtId="0" fontId="0" fillId="6" borderId="0" xfId="0" applyFill="1"/>
    <xf numFmtId="164" fontId="0" fillId="6" borderId="0" xfId="0" applyNumberFormat="1" applyFill="1"/>
    <xf numFmtId="165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7" borderId="0" xfId="0" applyFill="1"/>
    <xf numFmtId="0" fontId="0" fillId="8" borderId="0" xfId="0" applyFill="1"/>
    <xf numFmtId="0" fontId="3" fillId="0" borderId="0" xfId="0" applyFont="1"/>
    <xf numFmtId="0" fontId="0" fillId="9" borderId="0" xfId="0" applyFill="1"/>
    <xf numFmtId="0" fontId="4" fillId="0" borderId="0" xfId="0" applyFont="1"/>
    <xf numFmtId="0" fontId="0" fillId="0" borderId="0" xfId="0"/>
    <xf numFmtId="0" fontId="0" fillId="10" borderId="0" xfId="0" applyFill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11" borderId="0" xfId="0" applyFill="1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164" fontId="0" fillId="0" borderId="0" xfId="0" applyNumberFormat="1" applyFill="1"/>
    <xf numFmtId="0" fontId="9" fillId="0" borderId="0" xfId="0" applyFont="1"/>
    <xf numFmtId="165" fontId="0" fillId="12" borderId="0" xfId="0" applyNumberFormat="1" applyFill="1"/>
    <xf numFmtId="0" fontId="1" fillId="13" borderId="0" xfId="0" applyFont="1" applyFill="1"/>
    <xf numFmtId="165" fontId="0" fillId="13" borderId="0" xfId="0" applyNumberFormat="1" applyFill="1"/>
    <xf numFmtId="0" fontId="9" fillId="13" borderId="0" xfId="0" applyFont="1" applyFill="1"/>
    <xf numFmtId="165" fontId="0" fillId="14" borderId="0" xfId="0" applyNumberFormat="1" applyFill="1"/>
    <xf numFmtId="164" fontId="2" fillId="6" borderId="0" xfId="0" applyNumberFormat="1" applyFont="1" applyFill="1"/>
    <xf numFmtId="0" fontId="1" fillId="15" borderId="0" xfId="0" applyFont="1" applyFill="1"/>
    <xf numFmtId="164" fontId="0" fillId="15" borderId="0" xfId="0" applyNumberFormat="1" applyFill="1"/>
    <xf numFmtId="165" fontId="0" fillId="15" borderId="0" xfId="0" applyNumberFormat="1" applyFill="1"/>
    <xf numFmtId="0" fontId="1" fillId="16" borderId="0" xfId="0" applyFont="1" applyFill="1"/>
    <xf numFmtId="165" fontId="0" fillId="16" borderId="0" xfId="0" applyNumberFormat="1" applyFill="1"/>
    <xf numFmtId="0" fontId="1" fillId="17" borderId="0" xfId="0" applyFont="1" applyFill="1"/>
    <xf numFmtId="0" fontId="0" fillId="17" borderId="0" xfId="0" applyFill="1"/>
    <xf numFmtId="0" fontId="0" fillId="16" borderId="0" xfId="0" applyFill="1"/>
    <xf numFmtId="0" fontId="0" fillId="15" borderId="0" xfId="0" applyFill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4" connectionId="5" xr16:uid="{DCD6C9B7-DD42-2144-8AEC-9AE6C2C74A06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4" connectionId="15" xr16:uid="{9D1BC172-EEB6-134F-A6BB-762644076FD4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4" connectionId="10" xr16:uid="{7CAC308E-4041-6144-AE1C-2F7E8738FEE2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4" connectionId="11" xr16:uid="{D1544E62-94E2-E348-BD6F-EF8E57783587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4" connectionId="13" xr16:uid="{546840ED-8A05-3F4A-845B-9D1608FF2965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4" connectionId="12" xr16:uid="{43AC35CB-39A3-8B4D-A504-667B280EEF02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4" connectionId="14" xr16:uid="{6580A4BA-EF29-3D41-9108-94DD49FCB3E4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3" connectionId="4" xr16:uid="{CA77493C-CF46-1544-82DB-630D4A3BC155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2" connectionId="3" xr16:uid="{4165E14B-330C-6843-A25D-68F579231CD1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1" connectionId="2" xr16:uid="{4E495F5F-D666-F64F-92EC-9C7335ADB7BD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" connectionId="1" xr16:uid="{9753BAE8-960D-8040-A57E-22CF23CB15B5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4" connectionId="6" xr16:uid="{97CFC445-BCF8-D046-90E9-D3BC94E758F9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4" connectionId="7" xr16:uid="{F8028BEC-B2B2-2349-ADD3-CE9B098F3917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4" connectionId="8" xr16:uid="{A140F35D-E1D7-0C47-A027-6DFA8BB2A9E8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ique_Energies_4" connectionId="9" xr16:uid="{87B6F1BB-6591-3949-BA32-47981F9E7FD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C90A7-730E-084A-A520-72C958BB3F7D}">
  <dimension ref="A1:X65"/>
  <sheetViews>
    <sheetView topLeftCell="E25" workbookViewId="0">
      <selection activeCell="R60" sqref="R60"/>
    </sheetView>
  </sheetViews>
  <sheetFormatPr baseColWidth="10" defaultRowHeight="16" x14ac:dyDescent="0.2"/>
  <cols>
    <col min="3" max="3" width="9" bestFit="1" customWidth="1"/>
    <col min="5" max="5" width="9" bestFit="1" customWidth="1"/>
    <col min="7" max="7" width="9" bestFit="1" customWidth="1"/>
    <col min="9" max="9" width="9" bestFit="1" customWidth="1"/>
    <col min="11" max="11" width="9" bestFit="1" customWidth="1"/>
    <col min="20" max="20" width="18.6640625" customWidth="1"/>
  </cols>
  <sheetData>
    <row r="1" spans="1:21" x14ac:dyDescent="0.2">
      <c r="A1" s="1" t="s">
        <v>0</v>
      </c>
    </row>
    <row r="2" spans="1:21" x14ac:dyDescent="0.2">
      <c r="A2" s="1" t="s">
        <v>98</v>
      </c>
      <c r="B2">
        <v>27.211600000000001</v>
      </c>
    </row>
    <row r="3" spans="1:21" x14ac:dyDescent="0.2">
      <c r="A3" s="1" t="s">
        <v>90</v>
      </c>
      <c r="B3">
        <v>-188.9225659</v>
      </c>
      <c r="L3" s="1"/>
    </row>
    <row r="4" spans="1:21" x14ac:dyDescent="0.2">
      <c r="L4" s="1" t="s">
        <v>104</v>
      </c>
      <c r="S4" t="s">
        <v>79</v>
      </c>
    </row>
    <row r="5" spans="1:21" s="1" customFormat="1" x14ac:dyDescent="0.2">
      <c r="A5" s="1" t="s">
        <v>1</v>
      </c>
      <c r="C5" s="1" t="s">
        <v>5</v>
      </c>
      <c r="E5" s="1" t="s">
        <v>6</v>
      </c>
      <c r="G5" s="1" t="s">
        <v>7</v>
      </c>
      <c r="I5" s="1" t="s">
        <v>8</v>
      </c>
      <c r="L5" s="1" t="s">
        <v>1</v>
      </c>
      <c r="S5"/>
      <c r="T5" t="s">
        <v>82</v>
      </c>
      <c r="U5">
        <v>-418.00435179999999</v>
      </c>
    </row>
    <row r="6" spans="1:21" x14ac:dyDescent="0.2">
      <c r="A6" t="s">
        <v>9</v>
      </c>
      <c r="B6">
        <v>-228.59446</v>
      </c>
      <c r="C6" t="s">
        <v>21</v>
      </c>
      <c r="D6">
        <v>-417.84595999999999</v>
      </c>
      <c r="E6" t="s">
        <v>33</v>
      </c>
      <c r="F6">
        <v>-417.84595000000002</v>
      </c>
      <c r="G6" t="s">
        <v>47</v>
      </c>
      <c r="H6">
        <v>-417.87078000000002</v>
      </c>
      <c r="I6" s="3" t="s">
        <v>68</v>
      </c>
      <c r="J6" s="3">
        <v>-417.73475999999999</v>
      </c>
      <c r="L6">
        <v>-228.88718</v>
      </c>
      <c r="M6" t="s">
        <v>3</v>
      </c>
      <c r="T6" t="s">
        <v>84</v>
      </c>
      <c r="U6">
        <v>-418.00441210000002</v>
      </c>
    </row>
    <row r="7" spans="1:21" x14ac:dyDescent="0.2">
      <c r="A7" t="s">
        <v>10</v>
      </c>
      <c r="B7">
        <v>-228.75682</v>
      </c>
      <c r="C7" t="s">
        <v>23</v>
      </c>
      <c r="D7">
        <v>-417.84597000000002</v>
      </c>
      <c r="E7" t="s">
        <v>13</v>
      </c>
      <c r="F7">
        <v>-417.84595999999999</v>
      </c>
      <c r="G7" t="s">
        <v>21</v>
      </c>
      <c r="H7">
        <v>-417.89965999999998</v>
      </c>
      <c r="I7" s="3" t="s">
        <v>69</v>
      </c>
      <c r="J7" s="3">
        <v>-417.78174999999999</v>
      </c>
      <c r="L7">
        <v>-228.89806999999999</v>
      </c>
      <c r="M7" t="s">
        <v>4</v>
      </c>
      <c r="T7" t="s">
        <v>86</v>
      </c>
      <c r="U7">
        <v>-418.00435140000002</v>
      </c>
    </row>
    <row r="8" spans="1:21" x14ac:dyDescent="0.2">
      <c r="A8" t="s">
        <v>11</v>
      </c>
      <c r="B8">
        <v>-228.78978000000001</v>
      </c>
      <c r="C8" t="s">
        <v>22</v>
      </c>
      <c r="D8">
        <v>-417.92439999999999</v>
      </c>
      <c r="E8" t="s">
        <v>23</v>
      </c>
      <c r="F8">
        <v>-417.84597000000002</v>
      </c>
      <c r="G8" t="s">
        <v>48</v>
      </c>
      <c r="H8">
        <v>-417.92160000000001</v>
      </c>
      <c r="I8" s="1" t="s">
        <v>70</v>
      </c>
      <c r="J8">
        <v>-417.83873999999997</v>
      </c>
      <c r="T8" t="s">
        <v>88</v>
      </c>
      <c r="U8">
        <v>-418.00435290000001</v>
      </c>
    </row>
    <row r="9" spans="1:21" x14ac:dyDescent="0.2">
      <c r="A9" t="s">
        <v>12</v>
      </c>
      <c r="B9">
        <v>-228.85314</v>
      </c>
      <c r="C9" t="s">
        <v>24</v>
      </c>
      <c r="D9">
        <v>-417.97178000000002</v>
      </c>
      <c r="E9" t="s">
        <v>34</v>
      </c>
      <c r="F9">
        <v>-417.86820999999998</v>
      </c>
      <c r="G9" t="s">
        <v>20</v>
      </c>
      <c r="H9">
        <v>-417.92439999999999</v>
      </c>
      <c r="I9" s="3" t="s">
        <v>71</v>
      </c>
      <c r="J9" s="3">
        <v>-417.84474</v>
      </c>
    </row>
    <row r="10" spans="1:21" x14ac:dyDescent="0.2">
      <c r="A10" t="s">
        <v>13</v>
      </c>
      <c r="B10">
        <v>-228.85632000000001</v>
      </c>
      <c r="C10" t="s">
        <v>25</v>
      </c>
      <c r="D10">
        <v>-417.98514</v>
      </c>
      <c r="E10" t="s">
        <v>35</v>
      </c>
      <c r="F10">
        <v>-417.87542999999999</v>
      </c>
      <c r="G10" t="s">
        <v>49</v>
      </c>
      <c r="H10">
        <v>-417.93414000000001</v>
      </c>
      <c r="I10" s="4" t="s">
        <v>23</v>
      </c>
      <c r="J10" s="4">
        <v>-417.84528999999998</v>
      </c>
      <c r="O10" t="s">
        <v>77</v>
      </c>
      <c r="P10" t="s">
        <v>2</v>
      </c>
      <c r="Q10">
        <v>-417.84597000000002</v>
      </c>
    </row>
    <row r="11" spans="1:21" x14ac:dyDescent="0.2">
      <c r="A11" t="s">
        <v>14</v>
      </c>
      <c r="B11">
        <v>-228.86686</v>
      </c>
      <c r="C11" t="s">
        <v>26</v>
      </c>
      <c r="D11">
        <v>-417.98514999999998</v>
      </c>
      <c r="E11" t="s">
        <v>19</v>
      </c>
      <c r="F11">
        <v>-417.88382000000001</v>
      </c>
      <c r="G11" t="s">
        <v>38</v>
      </c>
      <c r="H11">
        <v>-417.94346999999999</v>
      </c>
      <c r="I11" s="6" t="s">
        <v>72</v>
      </c>
      <c r="J11" s="6">
        <v>-417.84597000000002</v>
      </c>
      <c r="P11" t="s">
        <v>91</v>
      </c>
      <c r="T11" t="s">
        <v>83</v>
      </c>
      <c r="U11">
        <v>-417.99424690000001</v>
      </c>
    </row>
    <row r="12" spans="1:21" x14ac:dyDescent="0.2">
      <c r="A12" t="s">
        <v>15</v>
      </c>
      <c r="B12">
        <v>-228.86687000000001</v>
      </c>
      <c r="C12" t="s">
        <v>27</v>
      </c>
      <c r="D12">
        <v>-417.99396000000002</v>
      </c>
      <c r="E12" t="s">
        <v>36</v>
      </c>
      <c r="F12">
        <v>-417.89013999999997</v>
      </c>
      <c r="G12" t="s">
        <v>50</v>
      </c>
      <c r="H12">
        <v>-417.94477000000001</v>
      </c>
      <c r="I12" t="s">
        <v>35</v>
      </c>
      <c r="J12">
        <v>-417.86608000000001</v>
      </c>
      <c r="P12" t="s">
        <v>78</v>
      </c>
      <c r="T12" t="s">
        <v>85</v>
      </c>
      <c r="U12">
        <v>-417.8923054</v>
      </c>
    </row>
    <row r="13" spans="1:21" x14ac:dyDescent="0.2">
      <c r="A13" t="s">
        <v>16</v>
      </c>
      <c r="B13">
        <v>-228.86688000000001</v>
      </c>
      <c r="C13" t="s">
        <v>17</v>
      </c>
      <c r="D13">
        <v>-417.99396999999999</v>
      </c>
      <c r="E13" t="s">
        <v>37</v>
      </c>
      <c r="F13">
        <v>-417.90726000000001</v>
      </c>
      <c r="G13" t="s">
        <v>51</v>
      </c>
      <c r="H13">
        <v>-417.94598999999999</v>
      </c>
      <c r="I13" s="5" t="s">
        <v>73</v>
      </c>
      <c r="J13" s="5">
        <v>-417.86826000000002</v>
      </c>
      <c r="P13" t="s">
        <v>92</v>
      </c>
      <c r="T13" t="s">
        <v>87</v>
      </c>
      <c r="U13">
        <v>-417.8923054</v>
      </c>
    </row>
    <row r="14" spans="1:21" x14ac:dyDescent="0.2">
      <c r="A14" t="s">
        <v>17</v>
      </c>
      <c r="B14">
        <v>-228.86689000000001</v>
      </c>
      <c r="C14" t="s">
        <v>20</v>
      </c>
      <c r="D14">
        <v>-418.00200999999998</v>
      </c>
      <c r="E14" t="s">
        <v>38</v>
      </c>
      <c r="F14">
        <v>-417.92439999999999</v>
      </c>
      <c r="G14" t="s">
        <v>52</v>
      </c>
      <c r="H14">
        <v>-417.95107000000002</v>
      </c>
      <c r="I14" s="3" t="s">
        <v>21</v>
      </c>
      <c r="J14" s="3">
        <v>-417.86948000000001</v>
      </c>
      <c r="P14" t="s">
        <v>80</v>
      </c>
      <c r="T14" t="s">
        <v>89</v>
      </c>
      <c r="U14">
        <v>-417.97187259999998</v>
      </c>
    </row>
    <row r="15" spans="1:21" x14ac:dyDescent="0.2">
      <c r="A15" t="s">
        <v>18</v>
      </c>
      <c r="B15">
        <v>-228.86904999999999</v>
      </c>
      <c r="C15" t="s">
        <v>28</v>
      </c>
      <c r="D15">
        <v>-418.00337000000002</v>
      </c>
      <c r="E15" t="s">
        <v>39</v>
      </c>
      <c r="F15">
        <v>-417.93414000000001</v>
      </c>
      <c r="G15" t="s">
        <v>53</v>
      </c>
      <c r="H15">
        <v>-417.95123999999998</v>
      </c>
      <c r="I15" s="3" t="s">
        <v>64</v>
      </c>
      <c r="J15" s="3">
        <v>-417.87815000000001</v>
      </c>
    </row>
    <row r="16" spans="1:21" x14ac:dyDescent="0.2">
      <c r="A16" t="s">
        <v>19</v>
      </c>
      <c r="B16">
        <v>-228.86905999999999</v>
      </c>
      <c r="C16" t="s">
        <v>29</v>
      </c>
      <c r="D16">
        <v>-418.06299000000001</v>
      </c>
      <c r="E16" t="s">
        <v>40</v>
      </c>
      <c r="F16">
        <v>-417.97492</v>
      </c>
      <c r="G16" t="s">
        <v>19</v>
      </c>
      <c r="H16">
        <v>-417.96726000000001</v>
      </c>
      <c r="I16" s="4" t="s">
        <v>44</v>
      </c>
      <c r="J16" s="4">
        <v>-417.88245000000001</v>
      </c>
      <c r="P16" t="s">
        <v>81</v>
      </c>
    </row>
    <row r="17" spans="1:24" x14ac:dyDescent="0.2">
      <c r="A17" t="s">
        <v>20</v>
      </c>
      <c r="B17">
        <v>-228.88037</v>
      </c>
      <c r="C17" t="s">
        <v>30</v>
      </c>
      <c r="D17">
        <v>-418.06518</v>
      </c>
      <c r="E17" t="s">
        <v>41</v>
      </c>
      <c r="F17">
        <v>-417.99682000000001</v>
      </c>
      <c r="G17" t="s">
        <v>54</v>
      </c>
      <c r="H17">
        <v>-417.97039000000001</v>
      </c>
      <c r="I17" s="4" t="s">
        <v>56</v>
      </c>
      <c r="J17" s="4">
        <v>-417.88526999999999</v>
      </c>
    </row>
    <row r="18" spans="1:24" x14ac:dyDescent="0.2">
      <c r="A18" t="s">
        <v>21</v>
      </c>
      <c r="B18">
        <v>-228.91271</v>
      </c>
      <c r="C18" t="s">
        <v>31</v>
      </c>
      <c r="D18">
        <v>-418.07087999999999</v>
      </c>
      <c r="E18" t="s">
        <v>22</v>
      </c>
      <c r="F18">
        <v>-418.00200999999998</v>
      </c>
      <c r="G18" t="s">
        <v>55</v>
      </c>
      <c r="H18">
        <v>-417.98003999999997</v>
      </c>
      <c r="I18" s="1" t="s">
        <v>74</v>
      </c>
      <c r="J18">
        <v>-417.88582000000002</v>
      </c>
    </row>
    <row r="19" spans="1:24" x14ac:dyDescent="0.2">
      <c r="A19" s="1" t="s">
        <v>22</v>
      </c>
      <c r="B19" s="1">
        <v>-228.91272000000001</v>
      </c>
      <c r="C19" t="s">
        <v>32</v>
      </c>
      <c r="D19">
        <v>-418.08587999999997</v>
      </c>
      <c r="E19" t="s">
        <v>20</v>
      </c>
      <c r="F19">
        <v>-418.00402000000003</v>
      </c>
      <c r="G19" t="s">
        <v>56</v>
      </c>
      <c r="H19">
        <v>-417.98268999999999</v>
      </c>
      <c r="I19" s="3" t="s">
        <v>43</v>
      </c>
      <c r="J19" s="3">
        <v>-417.88682</v>
      </c>
    </row>
    <row r="20" spans="1:24" x14ac:dyDescent="0.2">
      <c r="E20" t="s">
        <v>42</v>
      </c>
      <c r="F20">
        <v>-418.00434999999999</v>
      </c>
      <c r="G20" t="s">
        <v>57</v>
      </c>
      <c r="H20">
        <v>-417.98514999999998</v>
      </c>
      <c r="I20" s="1" t="s">
        <v>36</v>
      </c>
      <c r="J20">
        <v>-417.88882999999998</v>
      </c>
      <c r="P20" s="1" t="s">
        <v>100</v>
      </c>
      <c r="Q20" s="1" t="s">
        <v>101</v>
      </c>
      <c r="R20" s="1" t="s">
        <v>102</v>
      </c>
      <c r="S20" s="1" t="s">
        <v>103</v>
      </c>
    </row>
    <row r="21" spans="1:24" x14ac:dyDescent="0.2">
      <c r="B21">
        <f>(B19-B17)*B2</f>
        <v>-0.88029526000022029</v>
      </c>
      <c r="E21" t="s">
        <v>43</v>
      </c>
      <c r="F21">
        <v>-418.0127</v>
      </c>
      <c r="G21" t="s">
        <v>30</v>
      </c>
      <c r="H21">
        <v>-417.98635999999999</v>
      </c>
      <c r="I21" s="3" t="s">
        <v>62</v>
      </c>
      <c r="J21" s="3">
        <v>-417.88988999999998</v>
      </c>
      <c r="O21" s="1" t="s">
        <v>1</v>
      </c>
      <c r="P21">
        <f>B19</f>
        <v>-228.91272000000001</v>
      </c>
      <c r="Q21">
        <v>-228.8980632</v>
      </c>
      <c r="R21">
        <v>-228.86967290000001</v>
      </c>
      <c r="S21">
        <v>-228.83648009999999</v>
      </c>
    </row>
    <row r="22" spans="1:24" x14ac:dyDescent="0.2">
      <c r="E22" t="s">
        <v>44</v>
      </c>
      <c r="F22">
        <v>-418.06036999999998</v>
      </c>
      <c r="G22" t="s">
        <v>58</v>
      </c>
      <c r="H22">
        <v>-417.99396000000002</v>
      </c>
      <c r="I22" s="1" t="s">
        <v>34</v>
      </c>
      <c r="J22" s="2">
        <v>-417.89114999999998</v>
      </c>
      <c r="O22" s="7" t="s">
        <v>99</v>
      </c>
      <c r="P22" s="8">
        <f>P$21+$B$3</f>
        <v>-417.83528590000003</v>
      </c>
      <c r="Q22" s="8">
        <f t="shared" ref="Q22:S22" si="0">Q$21+$B$3</f>
        <v>-417.82062910000002</v>
      </c>
      <c r="R22" s="8">
        <f t="shared" si="0"/>
        <v>-417.79223880000001</v>
      </c>
      <c r="S22" s="8">
        <f t="shared" si="0"/>
        <v>-417.75904600000001</v>
      </c>
      <c r="U22" s="9">
        <f>(P22-$P$22)*$B$2</f>
        <v>0</v>
      </c>
      <c r="V22" s="9">
        <f>(Q22-$P$22)*$B$2</f>
        <v>0.39883497888031488</v>
      </c>
      <c r="W22" s="9">
        <f>(R22-$P$22)*$B$2</f>
        <v>1.1713804663606497</v>
      </c>
      <c r="X22" s="9">
        <f>(S22-$P$22)*$B$2</f>
        <v>2.0746096628405084</v>
      </c>
    </row>
    <row r="23" spans="1:24" x14ac:dyDescent="0.2">
      <c r="E23" t="s">
        <v>45</v>
      </c>
      <c r="F23">
        <v>-418.06299000000001</v>
      </c>
      <c r="G23" t="s">
        <v>59</v>
      </c>
      <c r="H23">
        <v>-417.99434000000002</v>
      </c>
      <c r="I23" s="4" t="s">
        <v>42</v>
      </c>
      <c r="J23" s="4">
        <v>-417.89229999999998</v>
      </c>
      <c r="O23" s="7" t="s">
        <v>93</v>
      </c>
      <c r="P23" s="8">
        <v>-417.84596579999999</v>
      </c>
      <c r="Q23">
        <v>-417.8971765</v>
      </c>
      <c r="R23">
        <v>-417.87350739999999</v>
      </c>
      <c r="S23">
        <v>-417.84903259999999</v>
      </c>
      <c r="U23" s="9">
        <f t="shared" ref="U23:V27" si="1">(P23-$P$22)*$B$2</f>
        <v>-0.29061716683882688</v>
      </c>
      <c r="V23" s="9">
        <f t="shared" si="1"/>
        <v>-1.6841422509591757</v>
      </c>
      <c r="W23" s="9">
        <f t="shared" ref="W23:W27" si="2">(R23-$P$22)*$B$2</f>
        <v>-1.0400681693990006</v>
      </c>
      <c r="X23" s="9">
        <f>(S23-$P$22)*$B$2</f>
        <v>-0.37406970171880366</v>
      </c>
    </row>
    <row r="24" spans="1:24" x14ac:dyDescent="0.2">
      <c r="E24" t="s">
        <v>46</v>
      </c>
      <c r="F24">
        <v>-418.07650000000001</v>
      </c>
      <c r="G24" t="s">
        <v>44</v>
      </c>
      <c r="H24">
        <v>-417.99680999999998</v>
      </c>
      <c r="I24" s="1" t="s">
        <v>75</v>
      </c>
      <c r="J24">
        <v>-417.89231000000001</v>
      </c>
      <c r="O24" s="7" t="s">
        <v>94</v>
      </c>
      <c r="P24" s="8">
        <v>-417.8387444</v>
      </c>
      <c r="Q24">
        <v>-417.85255130000002</v>
      </c>
      <c r="R24">
        <v>-417.8421864</v>
      </c>
      <c r="S24">
        <v>-417.81016019999998</v>
      </c>
      <c r="U24" s="9">
        <f t="shared" si="1"/>
        <v>-9.4111318599052224E-2</v>
      </c>
      <c r="V24" s="9">
        <f t="shared" si="1"/>
        <v>-0.46981915863959783</v>
      </c>
      <c r="W24" s="9">
        <f t="shared" si="2"/>
        <v>-0.18777364579923803</v>
      </c>
      <c r="X24" s="9">
        <f t="shared" ref="X24:X27" si="3">(S24-$P$22)*$B$2</f>
        <v>0.68371049812126361</v>
      </c>
    </row>
    <row r="25" spans="1:24" x14ac:dyDescent="0.2">
      <c r="E25" t="s">
        <v>29</v>
      </c>
      <c r="F25">
        <v>-418.08587999999997</v>
      </c>
      <c r="G25" t="s">
        <v>16</v>
      </c>
      <c r="H25">
        <v>-418.00200999999998</v>
      </c>
      <c r="I25" s="1" t="s">
        <v>19</v>
      </c>
      <c r="J25">
        <v>-417.89539000000002</v>
      </c>
      <c r="O25" s="7" t="s">
        <v>95</v>
      </c>
      <c r="P25" s="8">
        <v>-417.9243993</v>
      </c>
      <c r="Q25">
        <v>-417.91246189999998</v>
      </c>
      <c r="R25">
        <v>-417.88530960000003</v>
      </c>
      <c r="S25">
        <v>-417.85961889999999</v>
      </c>
      <c r="U25" s="9">
        <f t="shared" si="1"/>
        <v>-2.4249181954392873</v>
      </c>
      <c r="V25" s="9">
        <f t="shared" si="1"/>
        <v>-2.1000824415986865</v>
      </c>
      <c r="W25" s="9">
        <f t="shared" si="2"/>
        <v>-1.3612249149199185</v>
      </c>
      <c r="X25" s="9">
        <f t="shared" si="3"/>
        <v>-0.66213986279880199</v>
      </c>
    </row>
    <row r="26" spans="1:24" x14ac:dyDescent="0.2">
      <c r="G26" t="s">
        <v>15</v>
      </c>
      <c r="H26">
        <v>-418.00337000000002</v>
      </c>
      <c r="I26" s="3" t="s">
        <v>67</v>
      </c>
      <c r="J26" s="3">
        <v>-417.91145999999998</v>
      </c>
      <c r="O26" s="7" t="s">
        <v>96</v>
      </c>
      <c r="P26" s="8">
        <v>-417.89230550000002</v>
      </c>
      <c r="Q26" s="2">
        <v>-417.8905335</v>
      </c>
      <c r="R26">
        <v>-417.8817707</v>
      </c>
      <c r="S26">
        <v>-417.84995120000002</v>
      </c>
      <c r="U26" s="9">
        <f t="shared" si="1"/>
        <v>-1.5515945473597177</v>
      </c>
      <c r="V26" s="9">
        <f t="shared" si="1"/>
        <v>-1.5033755921592615</v>
      </c>
      <c r="W26" s="9">
        <f t="shared" si="2"/>
        <v>-1.2649257836792747</v>
      </c>
      <c r="X26" s="9">
        <f t="shared" si="3"/>
        <v>-0.39906627747973095</v>
      </c>
    </row>
    <row r="27" spans="1:24" x14ac:dyDescent="0.2">
      <c r="G27" t="s">
        <v>13</v>
      </c>
      <c r="H27">
        <v>-418.00402000000003</v>
      </c>
      <c r="I27" s="3" t="s">
        <v>39</v>
      </c>
      <c r="J27" s="3">
        <v>-417.91566</v>
      </c>
      <c r="O27" s="7" t="s">
        <v>97</v>
      </c>
      <c r="P27" s="8">
        <v>-418.00435290000001</v>
      </c>
      <c r="Q27">
        <v>-418.01143980000001</v>
      </c>
      <c r="R27">
        <v>-417.98418479999998</v>
      </c>
      <c r="S27">
        <v>-417.94777399999998</v>
      </c>
      <c r="U27" s="9">
        <f t="shared" si="1"/>
        <v>-4.6005835771995676</v>
      </c>
      <c r="V27" s="9">
        <f t="shared" si="1"/>
        <v>-4.7934294652393019</v>
      </c>
      <c r="W27" s="9">
        <f t="shared" si="2"/>
        <v>-4.0517773072386181</v>
      </c>
      <c r="X27" s="9">
        <f t="shared" si="3"/>
        <v>-3.0609811819586521</v>
      </c>
    </row>
    <row r="28" spans="1:24" x14ac:dyDescent="0.2">
      <c r="G28" t="s">
        <v>60</v>
      </c>
      <c r="H28">
        <v>-418.00434999999999</v>
      </c>
      <c r="I28" s="3" t="s">
        <v>40</v>
      </c>
      <c r="J28" s="3">
        <v>-417.93738999999999</v>
      </c>
      <c r="O28" s="7" t="s">
        <v>149</v>
      </c>
      <c r="P28">
        <v>-417.97015621999998</v>
      </c>
      <c r="Q28">
        <v>-417.97247779999998</v>
      </c>
      <c r="R28">
        <v>-417.95473370600001</v>
      </c>
      <c r="S28">
        <v>-417.946375843</v>
      </c>
      <c r="U28" s="9">
        <f t="shared" ref="U28:U29" si="4">(P28-$P$22)*$B$2</f>
        <v>-3.6700371997105767</v>
      </c>
      <c r="V28" s="36">
        <f t="shared" ref="V28:V29" si="5">(Q28-$P$22)*$B$2</f>
        <v>-3.733211106038584</v>
      </c>
      <c r="W28" s="9">
        <f t="shared" ref="W28:W29" si="6">(R28-$P$22)*$B$2</f>
        <v>-3.2503659177491211</v>
      </c>
      <c r="X28" s="9">
        <f t="shared" ref="X28:X29" si="7">(S28-$P$22)*$B$2</f>
        <v>-3.02293509293792</v>
      </c>
    </row>
    <row r="29" spans="1:24" x14ac:dyDescent="0.2">
      <c r="G29" t="s">
        <v>61</v>
      </c>
      <c r="H29">
        <v>-418.00445999999999</v>
      </c>
      <c r="I29" s="2" t="s">
        <v>45</v>
      </c>
      <c r="J29">
        <v>-417.94045999999997</v>
      </c>
      <c r="O29" s="7" t="s">
        <v>150</v>
      </c>
      <c r="P29">
        <v>-418.07835308799997</v>
      </c>
      <c r="Q29">
        <v>-418.07971356199999</v>
      </c>
      <c r="R29">
        <v>-418.055226479</v>
      </c>
      <c r="S29">
        <v>-418.01711560500001</v>
      </c>
      <c r="U29" s="9">
        <f t="shared" si="4"/>
        <v>-6.6142470929791912</v>
      </c>
      <c r="V29" s="9">
        <f t="shared" si="5"/>
        <v>-6.6512677672782239</v>
      </c>
      <c r="W29" s="9">
        <f t="shared" si="6"/>
        <v>-5.9849350595155109</v>
      </c>
      <c r="X29" s="9">
        <f t="shared" si="7"/>
        <v>-4.9478772005775697</v>
      </c>
    </row>
    <row r="30" spans="1:24" x14ac:dyDescent="0.2">
      <c r="G30" t="s">
        <v>40</v>
      </c>
      <c r="H30">
        <v>-418.00761999999997</v>
      </c>
      <c r="I30" t="s">
        <v>76</v>
      </c>
      <c r="J30">
        <v>-417.96532999999999</v>
      </c>
      <c r="N30" t="s">
        <v>471</v>
      </c>
      <c r="O30" s="7" t="s">
        <v>151</v>
      </c>
      <c r="P30">
        <v>-417.97519419999998</v>
      </c>
      <c r="U30" s="9">
        <f t="shared" ref="U30:U33" si="8">(P30-$P$22)*$B$2</f>
        <v>-3.8071286962785043</v>
      </c>
      <c r="V30" s="9">
        <f t="shared" ref="V30:V33" si="9">(Q30-$P$22)*$B$2</f>
        <v>11369.966665796441</v>
      </c>
      <c r="W30" s="9">
        <f t="shared" ref="W30:W33" si="10">(R30-$P$22)*$B$2</f>
        <v>11369.966665796441</v>
      </c>
      <c r="X30" s="9">
        <f t="shared" ref="X30:X33" si="11">(S30-$P$22)*$B$2</f>
        <v>11369.966665796441</v>
      </c>
    </row>
    <row r="31" spans="1:24" x14ac:dyDescent="0.2">
      <c r="G31" t="s">
        <v>62</v>
      </c>
      <c r="H31">
        <v>-418.01290999999998</v>
      </c>
      <c r="N31" t="s">
        <v>470</v>
      </c>
      <c r="O31" s="7" t="s">
        <v>152</v>
      </c>
      <c r="P31">
        <v>-418.01290560000001</v>
      </c>
      <c r="U31" s="9">
        <f t="shared" si="8"/>
        <v>-4.8333162285194486</v>
      </c>
      <c r="V31" s="9">
        <f t="shared" si="9"/>
        <v>11369.966665796441</v>
      </c>
      <c r="W31" s="9">
        <f t="shared" si="10"/>
        <v>11369.966665796441</v>
      </c>
      <c r="X31" s="9">
        <f t="shared" si="11"/>
        <v>11369.966665796441</v>
      </c>
    </row>
    <row r="32" spans="1:24" x14ac:dyDescent="0.2">
      <c r="G32" t="s">
        <v>63</v>
      </c>
      <c r="H32">
        <v>-418.06583999999998</v>
      </c>
      <c r="N32" t="s">
        <v>340</v>
      </c>
      <c r="O32" s="7" t="s">
        <v>225</v>
      </c>
      <c r="P32">
        <v>-417.97015620000002</v>
      </c>
      <c r="U32" s="9">
        <f t="shared" si="8"/>
        <v>-3.6700366554796919</v>
      </c>
      <c r="V32" s="9">
        <f t="shared" si="9"/>
        <v>11369.966665796441</v>
      </c>
      <c r="W32" s="9">
        <f t="shared" si="10"/>
        <v>11369.966665796441</v>
      </c>
      <c r="X32" s="9">
        <f t="shared" si="11"/>
        <v>11369.966665796441</v>
      </c>
    </row>
    <row r="33" spans="7:24" x14ac:dyDescent="0.2">
      <c r="G33" t="s">
        <v>64</v>
      </c>
      <c r="H33">
        <v>-418.06837000000002</v>
      </c>
      <c r="N33" t="s">
        <v>472</v>
      </c>
      <c r="O33" s="7" t="s">
        <v>226</v>
      </c>
      <c r="P33">
        <v>-418.07835310000002</v>
      </c>
      <c r="U33" s="9">
        <f t="shared" si="8"/>
        <v>-6.614247419519578</v>
      </c>
      <c r="V33" s="9">
        <f t="shared" si="9"/>
        <v>11369.966665796441</v>
      </c>
      <c r="W33" s="9">
        <f t="shared" si="10"/>
        <v>11369.966665796441</v>
      </c>
      <c r="X33" s="9">
        <f t="shared" si="11"/>
        <v>11369.966665796441</v>
      </c>
    </row>
    <row r="34" spans="7:24" x14ac:dyDescent="0.2">
      <c r="G34" t="s">
        <v>65</v>
      </c>
      <c r="H34">
        <v>-418.07087999999999</v>
      </c>
    </row>
    <row r="35" spans="7:24" x14ac:dyDescent="0.2">
      <c r="G35" t="s">
        <v>66</v>
      </c>
      <c r="H35">
        <v>-418.07573000000002</v>
      </c>
    </row>
    <row r="36" spans="7:24" ht="34" x14ac:dyDescent="0.2">
      <c r="G36" t="s">
        <v>67</v>
      </c>
      <c r="H36">
        <v>-418.07835</v>
      </c>
      <c r="P36" s="12" t="s">
        <v>127</v>
      </c>
      <c r="Q36" s="13" t="s">
        <v>129</v>
      </c>
    </row>
    <row r="37" spans="7:24" x14ac:dyDescent="0.2">
      <c r="P37" s="13" t="s">
        <v>128</v>
      </c>
      <c r="Q37" s="13" t="s">
        <v>130</v>
      </c>
    </row>
    <row r="38" spans="7:24" x14ac:dyDescent="0.2">
      <c r="O38" s="1" t="s">
        <v>1</v>
      </c>
      <c r="P38">
        <f>B19</f>
        <v>-228.91272000000001</v>
      </c>
    </row>
    <row r="39" spans="7:24" x14ac:dyDescent="0.2">
      <c r="O39" s="1" t="s">
        <v>90</v>
      </c>
      <c r="P39">
        <v>-188.9225659</v>
      </c>
    </row>
    <row r="40" spans="7:24" x14ac:dyDescent="0.2">
      <c r="O40" s="1" t="s">
        <v>99</v>
      </c>
      <c r="P40">
        <f>P$21+$B$3</f>
        <v>-417.83528590000003</v>
      </c>
      <c r="Q40">
        <v>0</v>
      </c>
      <c r="U40" s="10">
        <f>50-U22*25</f>
        <v>50</v>
      </c>
      <c r="V40" s="10">
        <f>50-V22*25</f>
        <v>40.029125527992129</v>
      </c>
      <c r="W40" s="10">
        <f>50-W22*25</f>
        <v>20.715488340983757</v>
      </c>
      <c r="X40" s="10">
        <f>50-X22*25</f>
        <v>-1.8652415710127102</v>
      </c>
    </row>
    <row r="41" spans="7:24" x14ac:dyDescent="0.2">
      <c r="O41" s="1" t="s">
        <v>93</v>
      </c>
      <c r="P41">
        <v>-417.84596579999999</v>
      </c>
      <c r="Q41" s="11">
        <v>-0.29061716683882688</v>
      </c>
      <c r="U41" s="10">
        <f>50-U23*25</f>
        <v>57.26542917097067</v>
      </c>
      <c r="V41" s="10">
        <f>50-V23*25</f>
        <v>92.103556273979393</v>
      </c>
      <c r="W41" s="10">
        <f>50-W23*25</f>
        <v>76.001704234975023</v>
      </c>
      <c r="X41" s="10">
        <f>50-X23*25</f>
        <v>59.351742542970094</v>
      </c>
    </row>
    <row r="42" spans="7:24" x14ac:dyDescent="0.2">
      <c r="O42" s="1" t="s">
        <v>94</v>
      </c>
      <c r="P42">
        <v>-417.8387444</v>
      </c>
      <c r="Q42" s="11">
        <v>-9.4111318599052224E-2</v>
      </c>
      <c r="U42" s="10">
        <f>50-U24*25</f>
        <v>52.352782964976306</v>
      </c>
      <c r="V42" s="10">
        <f>50-V24*25</f>
        <v>61.745478965989946</v>
      </c>
      <c r="W42" s="10">
        <f>50-W24*25</f>
        <v>54.694341144980953</v>
      </c>
      <c r="X42" s="10">
        <f>50-X24*25</f>
        <v>32.90723754696841</v>
      </c>
    </row>
    <row r="43" spans="7:24" x14ac:dyDescent="0.2">
      <c r="O43" s="1" t="s">
        <v>95</v>
      </c>
      <c r="P43">
        <v>-417.9243993</v>
      </c>
      <c r="Q43" s="11">
        <v>-2.4249181954392873</v>
      </c>
      <c r="U43" s="10">
        <f>50-U25*25</f>
        <v>110.62295488598218</v>
      </c>
      <c r="V43" s="10">
        <f>50-V25*25</f>
        <v>102.50206103996716</v>
      </c>
      <c r="W43" s="10">
        <f>50-W25*25</f>
        <v>84.030622872997952</v>
      </c>
      <c r="X43" s="10">
        <f>50-X25*25</f>
        <v>66.553496569970051</v>
      </c>
    </row>
    <row r="44" spans="7:24" x14ac:dyDescent="0.2">
      <c r="O44" s="1" t="s">
        <v>96</v>
      </c>
      <c r="P44">
        <v>-417.89230550000002</v>
      </c>
      <c r="Q44" s="11">
        <v>-1.5515945473597177</v>
      </c>
      <c r="U44" s="10">
        <f>50-U26*25</f>
        <v>88.789863683992934</v>
      </c>
      <c r="V44" s="10">
        <f>50-V26*25</f>
        <v>87.584389803981537</v>
      </c>
      <c r="W44" s="10">
        <f>50-W26*25</f>
        <v>81.62314459198187</v>
      </c>
      <c r="X44" s="10">
        <f>50-X26*25</f>
        <v>59.976656936993272</v>
      </c>
    </row>
    <row r="45" spans="7:24" x14ac:dyDescent="0.2">
      <c r="O45" s="1" t="s">
        <v>97</v>
      </c>
      <c r="P45">
        <v>-418.00435290000001</v>
      </c>
      <c r="Q45" s="11">
        <v>-4.6005835771995676</v>
      </c>
      <c r="U45" s="10">
        <f>50-U27*25</f>
        <v>165.0145894299892</v>
      </c>
      <c r="V45" s="10">
        <f>50-V27*25</f>
        <v>169.83573663098255</v>
      </c>
      <c r="W45" s="10">
        <f>50-W27*25</f>
        <v>151.29443268096546</v>
      </c>
      <c r="X45" s="10">
        <f>50-X27*25</f>
        <v>126.5245295489663</v>
      </c>
    </row>
    <row r="46" spans="7:24" x14ac:dyDescent="0.2">
      <c r="O46" s="7" t="s">
        <v>149</v>
      </c>
      <c r="U46" s="10">
        <f>50-U28*25</f>
        <v>141.75092999276441</v>
      </c>
      <c r="V46" s="10">
        <f>50-V28*25</f>
        <v>143.3302776509646</v>
      </c>
      <c r="W46" s="10">
        <f>50-W28*25</f>
        <v>131.25914794372801</v>
      </c>
      <c r="X46" s="10">
        <f>50-X28*25</f>
        <v>125.573377323448</v>
      </c>
    </row>
    <row r="47" spans="7:24" x14ac:dyDescent="0.2">
      <c r="G47">
        <v>1.1850000000000001</v>
      </c>
      <c r="H47">
        <v>1.194</v>
      </c>
      <c r="O47" s="7" t="s">
        <v>150</v>
      </c>
      <c r="U47" s="10">
        <f>50-U29*25</f>
        <v>215.35617732447977</v>
      </c>
      <c r="V47" s="10">
        <f>50-V29*25</f>
        <v>216.2816941819556</v>
      </c>
      <c r="W47" s="10">
        <f>50-W29*25</f>
        <v>199.62337648788778</v>
      </c>
      <c r="X47" s="10">
        <f>50-X29*25</f>
        <v>173.69693001443926</v>
      </c>
    </row>
    <row r="48" spans="7:24" x14ac:dyDescent="0.2">
      <c r="G48">
        <v>1.208</v>
      </c>
      <c r="H48">
        <v>1.2330000000000001</v>
      </c>
      <c r="O48" s="7" t="s">
        <v>151</v>
      </c>
    </row>
    <row r="49" spans="7:18" x14ac:dyDescent="0.2">
      <c r="G49">
        <v>1.2949999999999999</v>
      </c>
      <c r="H49">
        <v>1.2949999999999999</v>
      </c>
      <c r="O49" s="7" t="s">
        <v>152</v>
      </c>
    </row>
    <row r="50" spans="7:18" x14ac:dyDescent="0.2">
      <c r="G50">
        <v>1.2849999999999999</v>
      </c>
      <c r="H50">
        <v>1.339</v>
      </c>
      <c r="O50" s="7" t="s">
        <v>225</v>
      </c>
    </row>
    <row r="51" spans="7:18" x14ac:dyDescent="0.2">
      <c r="G51">
        <v>1.3220000000000001</v>
      </c>
      <c r="H51">
        <v>3.2850000000000001</v>
      </c>
      <c r="O51" s="7" t="s">
        <v>226</v>
      </c>
    </row>
    <row r="54" spans="7:18" x14ac:dyDescent="0.2">
      <c r="R54" t="s">
        <v>132</v>
      </c>
    </row>
    <row r="55" spans="7:18" x14ac:dyDescent="0.2">
      <c r="O55" s="26" t="s">
        <v>93</v>
      </c>
      <c r="P55">
        <v>1.1850000000000001</v>
      </c>
      <c r="Q55">
        <v>1.194</v>
      </c>
    </row>
    <row r="56" spans="7:18" x14ac:dyDescent="0.2">
      <c r="O56" s="26" t="s">
        <v>94</v>
      </c>
      <c r="P56">
        <v>1.208</v>
      </c>
      <c r="Q56">
        <v>1.2330000000000001</v>
      </c>
      <c r="R56">
        <v>-99.572199999999995</v>
      </c>
    </row>
    <row r="57" spans="7:18" x14ac:dyDescent="0.2">
      <c r="O57" s="26" t="s">
        <v>95</v>
      </c>
      <c r="P57">
        <v>1.2949999999999999</v>
      </c>
      <c r="Q57">
        <v>1.2949999999999999</v>
      </c>
    </row>
    <row r="58" spans="7:18" x14ac:dyDescent="0.2">
      <c r="O58" s="26" t="s">
        <v>96</v>
      </c>
      <c r="P58">
        <v>1.2849999999999999</v>
      </c>
      <c r="Q58">
        <v>1.339</v>
      </c>
      <c r="R58">
        <v>-114.86020000000001</v>
      </c>
    </row>
    <row r="59" spans="7:18" x14ac:dyDescent="0.2">
      <c r="O59" s="26" t="s">
        <v>97</v>
      </c>
      <c r="P59">
        <v>1.3220000000000001</v>
      </c>
      <c r="Q59">
        <v>3.2850000000000001</v>
      </c>
    </row>
    <row r="60" spans="7:18" x14ac:dyDescent="0.2">
      <c r="O60" s="26" t="s">
        <v>149</v>
      </c>
      <c r="P60">
        <v>1.891</v>
      </c>
      <c r="Q60">
        <v>4.3440000000000003</v>
      </c>
      <c r="R60">
        <v>-406.87119999999999</v>
      </c>
    </row>
    <row r="61" spans="7:18" x14ac:dyDescent="0.2">
      <c r="O61" s="26" t="s">
        <v>150</v>
      </c>
      <c r="P61">
        <v>3.16</v>
      </c>
      <c r="Q61">
        <v>4.641</v>
      </c>
    </row>
    <row r="62" spans="7:18" x14ac:dyDescent="0.2">
      <c r="O62" s="42" t="s">
        <v>151</v>
      </c>
      <c r="P62" s="43">
        <v>1.409</v>
      </c>
      <c r="Q62" s="43">
        <v>4.1509999999999998</v>
      </c>
      <c r="R62" s="43">
        <v>-246.4725</v>
      </c>
    </row>
    <row r="63" spans="7:18" x14ac:dyDescent="0.2">
      <c r="O63" s="42" t="s">
        <v>152</v>
      </c>
      <c r="P63" s="43">
        <v>1.41</v>
      </c>
      <c r="Q63" s="43">
        <v>3.92</v>
      </c>
      <c r="R63" s="43"/>
    </row>
    <row r="64" spans="7:18" x14ac:dyDescent="0.2">
      <c r="O64" s="42" t="s">
        <v>225</v>
      </c>
      <c r="P64" s="43">
        <v>1.891</v>
      </c>
      <c r="Q64" s="43">
        <v>4.3440000000000003</v>
      </c>
      <c r="R64" s="43">
        <v>-406.8657</v>
      </c>
    </row>
    <row r="65" spans="15:18" x14ac:dyDescent="0.2">
      <c r="O65" s="42" t="s">
        <v>226</v>
      </c>
      <c r="P65" s="43">
        <v>3.16</v>
      </c>
      <c r="Q65" s="43">
        <v>4.641</v>
      </c>
      <c r="R65" s="4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21D36-72B5-524C-9EF5-A087D36DF5C6}">
  <dimension ref="A1:AF68"/>
  <sheetViews>
    <sheetView topLeftCell="J28" workbookViewId="0">
      <selection activeCell="S66" sqref="S66"/>
    </sheetView>
  </sheetViews>
  <sheetFormatPr baseColWidth="10" defaultRowHeight="16" x14ac:dyDescent="0.2"/>
  <cols>
    <col min="3" max="3" width="9" bestFit="1" customWidth="1"/>
    <col min="5" max="5" width="9" bestFit="1" customWidth="1"/>
    <col min="7" max="7" width="9" bestFit="1" customWidth="1"/>
    <col min="9" max="9" width="9" bestFit="1" customWidth="1"/>
    <col min="11" max="11" width="9" bestFit="1" customWidth="1"/>
    <col min="20" max="20" width="18.6640625" customWidth="1"/>
  </cols>
  <sheetData>
    <row r="1" spans="1:21" x14ac:dyDescent="0.2">
      <c r="A1" s="1" t="s">
        <v>0</v>
      </c>
    </row>
    <row r="2" spans="1:21" x14ac:dyDescent="0.2">
      <c r="A2" s="1" t="s">
        <v>98</v>
      </c>
      <c r="B2">
        <v>27.211600000000001</v>
      </c>
      <c r="N2" t="s">
        <v>311</v>
      </c>
      <c r="O2" t="s">
        <v>350</v>
      </c>
      <c r="P2" t="s">
        <v>351</v>
      </c>
    </row>
    <row r="3" spans="1:21" x14ac:dyDescent="0.2">
      <c r="A3" s="1" t="s">
        <v>90</v>
      </c>
      <c r="B3">
        <v>-188.9225659</v>
      </c>
      <c r="L3" s="1"/>
      <c r="O3" t="s">
        <v>353</v>
      </c>
      <c r="P3" t="s">
        <v>352</v>
      </c>
    </row>
    <row r="4" spans="1:21" x14ac:dyDescent="0.2">
      <c r="A4" s="1" t="s">
        <v>135</v>
      </c>
      <c r="B4">
        <f>$B$3+$B$27</f>
        <v>-665.19687590000001</v>
      </c>
      <c r="L4" s="1"/>
    </row>
    <row r="5" spans="1:21" x14ac:dyDescent="0.2">
      <c r="L5" s="1"/>
    </row>
    <row r="6" spans="1:21" s="1" customFormat="1" x14ac:dyDescent="0.2">
      <c r="A6" s="1" t="s">
        <v>308</v>
      </c>
      <c r="C6" s="1" t="s">
        <v>5</v>
      </c>
      <c r="E6" s="1" t="s">
        <v>6</v>
      </c>
      <c r="G6" s="1" t="s">
        <v>7</v>
      </c>
      <c r="I6" s="1" t="s">
        <v>8</v>
      </c>
      <c r="S6"/>
      <c r="T6"/>
      <c r="U6"/>
    </row>
    <row r="7" spans="1:21" x14ac:dyDescent="0.2">
      <c r="A7" t="s">
        <v>200</v>
      </c>
      <c r="B7">
        <v>-476.10334999999998</v>
      </c>
      <c r="C7" t="s">
        <v>170</v>
      </c>
      <c r="D7">
        <v>-665.13846000000001</v>
      </c>
      <c r="E7" t="s">
        <v>205</v>
      </c>
      <c r="F7">
        <v>-665.197</v>
      </c>
      <c r="G7" t="s">
        <v>256</v>
      </c>
      <c r="H7">
        <v>-665.19178999999997</v>
      </c>
      <c r="I7" t="s">
        <v>261</v>
      </c>
      <c r="J7">
        <v>-664.95432000000005</v>
      </c>
      <c r="O7" t="s">
        <v>147</v>
      </c>
      <c r="P7" t="s">
        <v>148</v>
      </c>
    </row>
    <row r="8" spans="1:21" x14ac:dyDescent="0.2">
      <c r="A8" t="s">
        <v>236</v>
      </c>
      <c r="B8">
        <v>-476.11104999999998</v>
      </c>
      <c r="C8" t="s">
        <v>232</v>
      </c>
      <c r="D8">
        <v>-665.17664000000002</v>
      </c>
      <c r="E8" t="s">
        <v>191</v>
      </c>
      <c r="F8">
        <v>-665.21019999999999</v>
      </c>
      <c r="G8" t="s">
        <v>242</v>
      </c>
      <c r="H8">
        <v>-665.19748000000004</v>
      </c>
      <c r="I8" t="s">
        <v>168</v>
      </c>
      <c r="J8">
        <v>-665.04614000000004</v>
      </c>
      <c r="O8" t="s">
        <v>351</v>
      </c>
      <c r="P8" s="16" t="s">
        <v>93</v>
      </c>
      <c r="Q8" t="s">
        <v>352</v>
      </c>
      <c r="R8" t="s">
        <v>374</v>
      </c>
    </row>
    <row r="9" spans="1:21" x14ac:dyDescent="0.2">
      <c r="A9" t="s">
        <v>232</v>
      </c>
      <c r="B9">
        <v>-476.11792000000003</v>
      </c>
      <c r="C9" t="s">
        <v>173</v>
      </c>
      <c r="D9">
        <v>-665.20222000000001</v>
      </c>
      <c r="E9" t="s">
        <v>187</v>
      </c>
      <c r="F9">
        <v>-665.21375</v>
      </c>
      <c r="G9" t="s">
        <v>183</v>
      </c>
      <c r="H9">
        <v>-665.20840999999996</v>
      </c>
      <c r="I9" t="s">
        <v>170</v>
      </c>
      <c r="J9">
        <v>-665.06534999999997</v>
      </c>
      <c r="O9" t="s">
        <v>371</v>
      </c>
      <c r="P9" s="16" t="s">
        <v>94</v>
      </c>
      <c r="Q9" t="s">
        <v>373</v>
      </c>
      <c r="R9" t="s">
        <v>375</v>
      </c>
    </row>
    <row r="10" spans="1:21" x14ac:dyDescent="0.2">
      <c r="A10" t="s">
        <v>177</v>
      </c>
      <c r="B10">
        <v>-476.15550999999999</v>
      </c>
      <c r="C10" t="s">
        <v>180</v>
      </c>
      <c r="D10">
        <v>-665.21015</v>
      </c>
      <c r="E10" t="s">
        <v>208</v>
      </c>
      <c r="F10">
        <v>-665.21383000000003</v>
      </c>
      <c r="G10" t="s">
        <v>159</v>
      </c>
      <c r="H10">
        <v>-665.20853999999997</v>
      </c>
      <c r="I10" t="s">
        <v>278</v>
      </c>
      <c r="J10">
        <v>-665.07492999999999</v>
      </c>
      <c r="O10" t="s">
        <v>355</v>
      </c>
      <c r="P10" s="21" t="s">
        <v>95</v>
      </c>
      <c r="R10" t="s">
        <v>376</v>
      </c>
    </row>
    <row r="11" spans="1:21" x14ac:dyDescent="0.2">
      <c r="A11" t="s">
        <v>180</v>
      </c>
      <c r="B11">
        <v>-476.15679</v>
      </c>
      <c r="C11" t="s">
        <v>164</v>
      </c>
      <c r="D11">
        <v>-665.21382000000006</v>
      </c>
      <c r="E11" t="s">
        <v>248</v>
      </c>
      <c r="F11">
        <v>-665.21384</v>
      </c>
      <c r="G11" t="s">
        <v>275</v>
      </c>
      <c r="H11">
        <v>-665.21289000000002</v>
      </c>
      <c r="I11" t="s">
        <v>189</v>
      </c>
      <c r="J11">
        <v>-665.08240999999998</v>
      </c>
      <c r="O11" t="s">
        <v>354</v>
      </c>
      <c r="P11" s="21" t="s">
        <v>96</v>
      </c>
      <c r="R11" t="s">
        <v>376</v>
      </c>
    </row>
    <row r="12" spans="1:21" x14ac:dyDescent="0.2">
      <c r="A12" t="s">
        <v>280</v>
      </c>
      <c r="B12">
        <v>-476.16397000000001</v>
      </c>
      <c r="C12" t="s">
        <v>280</v>
      </c>
      <c r="D12">
        <v>-665.21383000000003</v>
      </c>
      <c r="E12" t="s">
        <v>200</v>
      </c>
      <c r="F12">
        <v>-665.21884</v>
      </c>
      <c r="G12" t="s">
        <v>173</v>
      </c>
      <c r="H12">
        <v>-665.21290999999997</v>
      </c>
      <c r="I12" t="s">
        <v>258</v>
      </c>
      <c r="J12">
        <v>-665.16413999999997</v>
      </c>
      <c r="O12" t="s">
        <v>356</v>
      </c>
      <c r="P12" s="21" t="s">
        <v>97</v>
      </c>
    </row>
    <row r="13" spans="1:21" x14ac:dyDescent="0.2">
      <c r="A13" t="s">
        <v>186</v>
      </c>
      <c r="B13">
        <v>-476.18934000000002</v>
      </c>
      <c r="C13" t="s">
        <v>169</v>
      </c>
      <c r="D13">
        <v>-665.21384</v>
      </c>
      <c r="E13" t="s">
        <v>189</v>
      </c>
      <c r="F13">
        <v>-665.22796000000005</v>
      </c>
      <c r="G13" t="s">
        <v>163</v>
      </c>
      <c r="H13">
        <v>-665.21310000000005</v>
      </c>
      <c r="I13" t="s">
        <v>180</v>
      </c>
      <c r="J13">
        <v>-665.16719999999998</v>
      </c>
      <c r="O13" t="s">
        <v>357</v>
      </c>
      <c r="P13" s="21" t="s">
        <v>149</v>
      </c>
    </row>
    <row r="14" spans="1:21" x14ac:dyDescent="0.2">
      <c r="A14" t="s">
        <v>238</v>
      </c>
      <c r="B14">
        <v>-476.19058000000001</v>
      </c>
      <c r="C14" t="s">
        <v>253</v>
      </c>
      <c r="D14">
        <v>-665.22796000000005</v>
      </c>
      <c r="E14" t="s">
        <v>277</v>
      </c>
      <c r="F14">
        <v>-665.23924</v>
      </c>
      <c r="G14" t="s">
        <v>229</v>
      </c>
      <c r="H14">
        <v>-665.22603000000004</v>
      </c>
      <c r="I14" t="s">
        <v>3</v>
      </c>
      <c r="J14">
        <v>-665.17643999999996</v>
      </c>
      <c r="O14" t="s">
        <v>358</v>
      </c>
      <c r="P14" s="21" t="s">
        <v>150</v>
      </c>
    </row>
    <row r="15" spans="1:21" x14ac:dyDescent="0.2">
      <c r="A15" t="s">
        <v>257</v>
      </c>
      <c r="B15">
        <v>-476.19661000000002</v>
      </c>
      <c r="C15" t="s">
        <v>244</v>
      </c>
      <c r="D15">
        <v>-665.24246000000005</v>
      </c>
      <c r="E15" t="s">
        <v>162</v>
      </c>
      <c r="F15">
        <v>-665.24253999999996</v>
      </c>
      <c r="G15" t="s">
        <v>2</v>
      </c>
      <c r="H15">
        <v>-665.22830999999996</v>
      </c>
      <c r="I15" t="s">
        <v>243</v>
      </c>
      <c r="J15">
        <v>-665.18827999999996</v>
      </c>
      <c r="O15" t="s">
        <v>359</v>
      </c>
      <c r="P15" s="21" t="s">
        <v>151</v>
      </c>
    </row>
    <row r="16" spans="1:21" x14ac:dyDescent="0.2">
      <c r="A16" t="s">
        <v>239</v>
      </c>
      <c r="B16">
        <v>-476.20015999999998</v>
      </c>
      <c r="C16" t="s">
        <v>165</v>
      </c>
      <c r="D16">
        <v>-665.24253999999996</v>
      </c>
      <c r="E16" t="s">
        <v>246</v>
      </c>
      <c r="F16">
        <v>-665.24956999999995</v>
      </c>
      <c r="G16" t="s">
        <v>206</v>
      </c>
      <c r="H16">
        <v>-665.24253999999996</v>
      </c>
      <c r="I16" t="s">
        <v>182</v>
      </c>
      <c r="J16">
        <v>-665.18921999999998</v>
      </c>
      <c r="O16" t="s">
        <v>366</v>
      </c>
      <c r="P16" s="21" t="s">
        <v>152</v>
      </c>
    </row>
    <row r="17" spans="1:32" x14ac:dyDescent="0.2">
      <c r="A17" t="s">
        <v>194</v>
      </c>
      <c r="B17">
        <v>-476.22399000000001</v>
      </c>
      <c r="C17" t="s">
        <v>182</v>
      </c>
      <c r="D17">
        <v>-665.24423999999999</v>
      </c>
      <c r="E17" t="s">
        <v>192</v>
      </c>
      <c r="F17">
        <v>-665.26748999999995</v>
      </c>
      <c r="G17" t="s">
        <v>234</v>
      </c>
      <c r="H17">
        <v>-665.24540999999999</v>
      </c>
      <c r="I17" t="s">
        <v>233</v>
      </c>
      <c r="J17">
        <v>-665.19527000000005</v>
      </c>
      <c r="O17" t="s">
        <v>360</v>
      </c>
      <c r="P17" s="21" t="s">
        <v>225</v>
      </c>
    </row>
    <row r="18" spans="1:32" x14ac:dyDescent="0.2">
      <c r="A18" t="s">
        <v>258</v>
      </c>
      <c r="B18">
        <v>-476.27418999999998</v>
      </c>
      <c r="C18" t="s">
        <v>192</v>
      </c>
      <c r="D18">
        <v>-665.24956999999995</v>
      </c>
      <c r="E18" t="s">
        <v>230</v>
      </c>
      <c r="F18">
        <v>-665.26963999999998</v>
      </c>
      <c r="G18" t="s">
        <v>162</v>
      </c>
      <c r="H18">
        <v>-665.24599000000001</v>
      </c>
      <c r="I18" t="s">
        <v>165</v>
      </c>
      <c r="J18">
        <v>-665.19915000000003</v>
      </c>
      <c r="O18" t="s">
        <v>361</v>
      </c>
      <c r="P18" s="21" t="s">
        <v>226</v>
      </c>
    </row>
    <row r="19" spans="1:32" x14ac:dyDescent="0.2">
      <c r="A19" t="s">
        <v>276</v>
      </c>
      <c r="B19">
        <v>-476.27420000000001</v>
      </c>
      <c r="C19" t="s">
        <v>193</v>
      </c>
      <c r="D19">
        <v>-665.25507000000005</v>
      </c>
      <c r="E19" t="s">
        <v>231</v>
      </c>
      <c r="F19">
        <v>-665.27752999999996</v>
      </c>
      <c r="G19" t="s">
        <v>172</v>
      </c>
      <c r="H19">
        <v>-665.24630000000002</v>
      </c>
      <c r="I19" t="s">
        <v>212</v>
      </c>
      <c r="J19">
        <v>-665.20872999999995</v>
      </c>
      <c r="O19" t="s">
        <v>362</v>
      </c>
      <c r="P19" s="21" t="s">
        <v>303</v>
      </c>
    </row>
    <row r="20" spans="1:32" x14ac:dyDescent="0.2">
      <c r="A20" t="s">
        <v>278</v>
      </c>
      <c r="B20">
        <v>-476.27420999999998</v>
      </c>
      <c r="C20" t="s">
        <v>177</v>
      </c>
      <c r="D20">
        <v>-665.26747999999998</v>
      </c>
      <c r="E20" t="s">
        <v>3</v>
      </c>
      <c r="F20">
        <v>-665.28089999999997</v>
      </c>
      <c r="G20" t="s">
        <v>279</v>
      </c>
      <c r="H20">
        <v>-665.24782000000005</v>
      </c>
      <c r="I20" t="s">
        <v>236</v>
      </c>
      <c r="J20">
        <v>-665.21227999999996</v>
      </c>
      <c r="O20" t="s">
        <v>363</v>
      </c>
      <c r="P20" s="21" t="s">
        <v>304</v>
      </c>
    </row>
    <row r="21" spans="1:32" x14ac:dyDescent="0.2">
      <c r="A21" t="s">
        <v>259</v>
      </c>
      <c r="B21">
        <v>-476.27422999999999</v>
      </c>
      <c r="C21" t="s">
        <v>185</v>
      </c>
      <c r="D21">
        <v>-665.26748999999995</v>
      </c>
      <c r="E21" t="s">
        <v>249</v>
      </c>
      <c r="F21">
        <v>-665.28547000000003</v>
      </c>
      <c r="G21" t="s">
        <v>176</v>
      </c>
      <c r="H21">
        <v>-665.24956999999995</v>
      </c>
      <c r="I21" t="s">
        <v>166</v>
      </c>
      <c r="J21">
        <v>-665.21456000000001</v>
      </c>
      <c r="O21" t="s">
        <v>364</v>
      </c>
      <c r="P21" s="2" t="s">
        <v>367</v>
      </c>
      <c r="Q21" s="1"/>
      <c r="R21" s="1"/>
      <c r="S21" s="1"/>
    </row>
    <row r="22" spans="1:32" x14ac:dyDescent="0.2">
      <c r="A22" t="s">
        <v>247</v>
      </c>
      <c r="B22">
        <v>-476.27424000000002</v>
      </c>
      <c r="C22" t="s">
        <v>204</v>
      </c>
      <c r="D22">
        <v>-665.27421000000004</v>
      </c>
      <c r="G22" t="s">
        <v>239</v>
      </c>
      <c r="H22">
        <v>-665.25261</v>
      </c>
      <c r="I22" t="s">
        <v>175</v>
      </c>
      <c r="J22">
        <v>-665.21753000000001</v>
      </c>
      <c r="O22" s="2" t="s">
        <v>365</v>
      </c>
      <c r="P22" s="21" t="s">
        <v>368</v>
      </c>
    </row>
    <row r="23" spans="1:32" x14ac:dyDescent="0.2">
      <c r="A23" t="s">
        <v>198</v>
      </c>
      <c r="B23">
        <v>-476.27424999999999</v>
      </c>
      <c r="C23" t="s">
        <v>190</v>
      </c>
      <c r="D23">
        <v>-665.27643999999998</v>
      </c>
      <c r="G23" t="s">
        <v>254</v>
      </c>
      <c r="H23">
        <v>-665.25332000000003</v>
      </c>
      <c r="I23" t="s">
        <v>279</v>
      </c>
      <c r="J23">
        <v>-665.22022000000004</v>
      </c>
      <c r="O23" s="1"/>
      <c r="U23" s="11"/>
      <c r="V23" s="11"/>
      <c r="W23" s="11"/>
      <c r="X23" s="11"/>
    </row>
    <row r="24" spans="1:32" x14ac:dyDescent="0.2">
      <c r="A24" t="s">
        <v>237</v>
      </c>
      <c r="B24">
        <v>-476.27426000000003</v>
      </c>
      <c r="G24" t="s">
        <v>3</v>
      </c>
      <c r="H24">
        <v>-665.26297999999997</v>
      </c>
      <c r="I24" t="s">
        <v>162</v>
      </c>
      <c r="J24">
        <v>-665.22177999999997</v>
      </c>
      <c r="O24" s="2" t="s">
        <v>369</v>
      </c>
      <c r="P24" s="21" t="s">
        <v>370</v>
      </c>
      <c r="U24" s="11"/>
      <c r="V24" s="11"/>
      <c r="W24" s="11"/>
      <c r="X24" s="11"/>
    </row>
    <row r="25" spans="1:32" x14ac:dyDescent="0.2">
      <c r="A25" t="s">
        <v>244</v>
      </c>
      <c r="B25">
        <v>-476.27427</v>
      </c>
      <c r="G25" t="s">
        <v>166</v>
      </c>
      <c r="H25">
        <v>-665.26748999999995</v>
      </c>
      <c r="I25" t="s">
        <v>231</v>
      </c>
      <c r="J25">
        <v>-665.23920999999996</v>
      </c>
      <c r="O25" s="1"/>
      <c r="U25" s="11"/>
      <c r="V25" s="11"/>
      <c r="W25" s="11"/>
      <c r="X25" s="11"/>
    </row>
    <row r="26" spans="1:32" x14ac:dyDescent="0.2">
      <c r="A26" t="s">
        <v>167</v>
      </c>
      <c r="B26">
        <v>-476.27429000000001</v>
      </c>
      <c r="G26" t="s">
        <v>161</v>
      </c>
      <c r="H26">
        <v>-665.26814999999999</v>
      </c>
      <c r="I26" t="s">
        <v>245</v>
      </c>
      <c r="J26">
        <v>-665.24189000000001</v>
      </c>
      <c r="O26" s="1"/>
      <c r="U26" s="11"/>
      <c r="V26" s="11"/>
      <c r="W26" s="11"/>
      <c r="X26" s="11"/>
    </row>
    <row r="27" spans="1:32" x14ac:dyDescent="0.2">
      <c r="A27" s="1" t="s">
        <v>195</v>
      </c>
      <c r="B27" s="1">
        <v>-476.27431000000001</v>
      </c>
      <c r="G27" t="s">
        <v>276</v>
      </c>
      <c r="H27">
        <v>-665.26819999999998</v>
      </c>
      <c r="P27" s="1" t="s">
        <v>100</v>
      </c>
      <c r="Q27" s="1" t="s">
        <v>101</v>
      </c>
      <c r="R27" s="1" t="s">
        <v>102</v>
      </c>
      <c r="S27" s="1" t="s">
        <v>103</v>
      </c>
      <c r="T27" s="1" t="s">
        <v>453</v>
      </c>
      <c r="U27" s="1" t="s">
        <v>454</v>
      </c>
      <c r="V27" s="1" t="s">
        <v>457</v>
      </c>
      <c r="W27" s="1" t="s">
        <v>458</v>
      </c>
    </row>
    <row r="28" spans="1:32" x14ac:dyDescent="0.2">
      <c r="G28" t="s">
        <v>181</v>
      </c>
      <c r="H28">
        <v>-665.26823000000002</v>
      </c>
      <c r="O28" s="26" t="s">
        <v>308</v>
      </c>
      <c r="P28" s="27">
        <f>B27</f>
        <v>-476.27431000000001</v>
      </c>
      <c r="Q28" s="27">
        <v>-476.27048930000001</v>
      </c>
      <c r="R28" s="27">
        <v>-476.26500279999999</v>
      </c>
      <c r="S28" s="27">
        <v>-476.25723269999997</v>
      </c>
      <c r="T28">
        <v>-476.27921720000001</v>
      </c>
      <c r="U28">
        <v>-476.28271130000002</v>
      </c>
      <c r="V28">
        <v>-476.29818010000002</v>
      </c>
      <c r="W28">
        <v>-476.25837849999999</v>
      </c>
      <c r="Y28" s="1" t="s">
        <v>100</v>
      </c>
      <c r="Z28" s="1" t="s">
        <v>101</v>
      </c>
      <c r="AA28" s="1" t="s">
        <v>102</v>
      </c>
      <c r="AB28" s="1" t="s">
        <v>103</v>
      </c>
      <c r="AC28" s="1" t="s">
        <v>453</v>
      </c>
      <c r="AD28" s="1" t="s">
        <v>454</v>
      </c>
      <c r="AE28" s="1" t="s">
        <v>457</v>
      </c>
      <c r="AF28" s="1" t="s">
        <v>458</v>
      </c>
    </row>
    <row r="29" spans="1:32" x14ac:dyDescent="0.2">
      <c r="B29">
        <f>(B27-B17)*B2</f>
        <v>-1.3692877119999798</v>
      </c>
      <c r="G29" t="s">
        <v>160</v>
      </c>
      <c r="H29">
        <v>-665.27320999999995</v>
      </c>
      <c r="O29" s="26" t="s">
        <v>438</v>
      </c>
      <c r="P29" s="27">
        <f>P28+$B$3</f>
        <v>-665.19687590000001</v>
      </c>
      <c r="Q29" s="27">
        <f t="shared" ref="Q29:U29" si="0">Q28+$B$3</f>
        <v>-665.1930552</v>
      </c>
      <c r="R29" s="27">
        <f t="shared" si="0"/>
        <v>-665.18756869999993</v>
      </c>
      <c r="S29" s="27">
        <f t="shared" si="0"/>
        <v>-665.17979859999991</v>
      </c>
      <c r="T29" s="27">
        <f t="shared" si="0"/>
        <v>-665.20178310000006</v>
      </c>
      <c r="U29" s="27">
        <f t="shared" si="0"/>
        <v>-665.20527719999995</v>
      </c>
      <c r="V29" s="27">
        <f t="shared" ref="V29" si="1">V28+$B$3</f>
        <v>-665.22074599999996</v>
      </c>
      <c r="W29" s="27">
        <f t="shared" ref="W29" si="2">W28+$B$3</f>
        <v>-665.18094440000004</v>
      </c>
      <c r="Y29" s="9">
        <f>(P29-$P$29)*$B$2</f>
        <v>0</v>
      </c>
      <c r="Z29" s="9">
        <f>(Q29-$P$29)*$B$2</f>
        <v>0.10396736012015435</v>
      </c>
      <c r="AA29" s="9">
        <f>(R29-$P$29)*$B$2</f>
        <v>0.2532638035221832</v>
      </c>
      <c r="AB29" s="9">
        <f>(S29-$P$29)*$B$2</f>
        <v>0.46470065668262128</v>
      </c>
      <c r="AC29" s="9">
        <f>(T29-$P$29)*$B$2</f>
        <v>-0.13353276352130211</v>
      </c>
      <c r="AD29" s="9">
        <f>(U29-$P$29)*$B$2</f>
        <v>-0.22861281507852724</v>
      </c>
      <c r="AE29" s="9">
        <f>(V29-$P$29)*$B$2</f>
        <v>-0.64954361315874032</v>
      </c>
      <c r="AF29" s="9">
        <f>(W29-$P$29)*$B$2</f>
        <v>0.43352160539905105</v>
      </c>
    </row>
    <row r="30" spans="1:32" x14ac:dyDescent="0.2">
      <c r="G30" t="s">
        <v>188</v>
      </c>
      <c r="H30">
        <v>-665.27416000000005</v>
      </c>
      <c r="O30" s="1" t="s">
        <v>93</v>
      </c>
      <c r="P30" s="27">
        <v>-665.21015669999997</v>
      </c>
      <c r="Q30" s="27">
        <v>-665.21199544900003</v>
      </c>
      <c r="R30" s="27">
        <v>-665.19871668899998</v>
      </c>
      <c r="S30" s="27">
        <v>-665.21763803199997</v>
      </c>
      <c r="T30">
        <v>-665.22047008300001</v>
      </c>
      <c r="U30">
        <v>-665.220980295</v>
      </c>
      <c r="V30">
        <v>-665.23461934299996</v>
      </c>
      <c r="W30">
        <v>-665.23637241200004</v>
      </c>
      <c r="X30" s="1" t="s">
        <v>93</v>
      </c>
      <c r="Y30" s="9">
        <f>(P30-$P$29)*$B$2</f>
        <v>-0.36139181727894815</v>
      </c>
      <c r="Z30" s="9">
        <f>(Q30-$P$29)*$B$2</f>
        <v>-0.41142711956891992</v>
      </c>
      <c r="AA30" s="9">
        <f>(R30-$P$29)*$B$2</f>
        <v>-5.0090813951604196E-2</v>
      </c>
      <c r="AB30" s="9">
        <f>(S30-$P$29)*$B$2</f>
        <v>-0.56497083113008195</v>
      </c>
      <c r="AC30" s="9">
        <f>(T30-$P$29)*$B$2</f>
        <v>-0.64203547012280426</v>
      </c>
      <c r="AD30" s="9">
        <f>(U30-$P$29)*$B$2</f>
        <v>-0.6559191549818596</v>
      </c>
      <c r="AE30" s="9">
        <f t="shared" ref="AE30:AE47" si="3">(V30-$P$29)*$B$2</f>
        <v>-1.027059473537546</v>
      </c>
      <c r="AF30" s="9">
        <f t="shared" ref="AF30:AF47" si="4">(W30-$P$29)*$B$2</f>
        <v>-1.0747632859399594</v>
      </c>
    </row>
    <row r="31" spans="1:32" x14ac:dyDescent="0.2">
      <c r="G31" t="s">
        <v>191</v>
      </c>
      <c r="H31">
        <v>-665.27421000000004</v>
      </c>
      <c r="O31" s="1" t="s">
        <v>94</v>
      </c>
      <c r="P31" s="27">
        <v>-665.24539447200004</v>
      </c>
      <c r="Q31" s="27">
        <v>-665.25485883700003</v>
      </c>
      <c r="R31" s="27">
        <v>-665.25110100899997</v>
      </c>
      <c r="S31" s="27">
        <v>-665.25487147599995</v>
      </c>
      <c r="T31">
        <v>-665.26227346200005</v>
      </c>
      <c r="U31">
        <v>-665.24920625000004</v>
      </c>
      <c r="V31">
        <v>-665.26973226899997</v>
      </c>
      <c r="W31">
        <v>-665.24610392199997</v>
      </c>
      <c r="X31" s="1" t="s">
        <v>94</v>
      </c>
      <c r="Y31" s="9">
        <f>(P31-$P$29)*$B$2</f>
        <v>-1.3202679738361391</v>
      </c>
      <c r="Z31" s="9">
        <f>(Q31-$P$29)*$B$2</f>
        <v>-1.5778084884697381</v>
      </c>
      <c r="AA31" s="9">
        <f>(R31-$P$29)*$B$2</f>
        <v>-1.4755519760632609</v>
      </c>
      <c r="AB31" s="9">
        <f>(S31-$P$29)*$B$2</f>
        <v>-1.5781524158799489</v>
      </c>
      <c r="AC31" s="9">
        <f>(T31-$P$29)*$B$2</f>
        <v>-1.779572298120391</v>
      </c>
      <c r="AD31" s="9">
        <f>(U31-$P$29)*$B$2</f>
        <v>-1.4239925520609207</v>
      </c>
      <c r="AE31" s="9">
        <f t="shared" si="3"/>
        <v>-1.9825383706794373</v>
      </c>
      <c r="AF31" s="9">
        <f t="shared" si="4"/>
        <v>-1.339573243454266</v>
      </c>
    </row>
    <row r="32" spans="1:32" x14ac:dyDescent="0.2">
      <c r="G32" t="s">
        <v>243</v>
      </c>
      <c r="H32">
        <v>-665.27422000000001</v>
      </c>
      <c r="O32" s="30" t="s">
        <v>95</v>
      </c>
      <c r="P32" s="27">
        <v>-665.22795990400004</v>
      </c>
      <c r="Q32" s="27">
        <v>-665.22654016599995</v>
      </c>
      <c r="R32" s="27">
        <v>-665.23953818400003</v>
      </c>
      <c r="S32" s="27">
        <v>-665.26110209199999</v>
      </c>
      <c r="T32">
        <v>-665.25035365400004</v>
      </c>
      <c r="U32">
        <v>-665.278842844</v>
      </c>
      <c r="V32">
        <v>-665.27017817199999</v>
      </c>
      <c r="W32">
        <v>-665.25823523600002</v>
      </c>
      <c r="X32" s="30" t="s">
        <v>95</v>
      </c>
      <c r="Y32" s="9">
        <f>(P32-$P$29)*$B$2</f>
        <v>-0.84584548324737274</v>
      </c>
      <c r="Z32" s="9">
        <f>(Q32-$P$29)*$B$2</f>
        <v>-0.80721214068398506</v>
      </c>
      <c r="AA32" s="9">
        <f>(R32-$P$29)*$B$2</f>
        <v>-1.1609090072948456</v>
      </c>
      <c r="AB32" s="9">
        <f>(S32-$P$29)*$B$2</f>
        <v>-1.7476974462266084</v>
      </c>
      <c r="AC32" s="9">
        <f>(T32-$P$29)*$B$2</f>
        <v>-1.455215250747155</v>
      </c>
      <c r="AD32" s="9">
        <f>(U32-$P$29)*$B$2</f>
        <v>-2.2304516933500476</v>
      </c>
      <c r="AE32" s="9">
        <f t="shared" si="3"/>
        <v>-1.9946721047546034</v>
      </c>
      <c r="AF32" s="9">
        <f t="shared" si="4"/>
        <v>-1.6696857074978595</v>
      </c>
    </row>
    <row r="33" spans="7:32" x14ac:dyDescent="0.2">
      <c r="G33" t="s">
        <v>184</v>
      </c>
      <c r="H33">
        <v>-665.27619000000004</v>
      </c>
      <c r="O33" s="30" t="s">
        <v>96</v>
      </c>
      <c r="P33" s="27">
        <v>-665.22021814000004</v>
      </c>
      <c r="Q33" s="28">
        <v>-665.21907528600002</v>
      </c>
      <c r="R33" s="27">
        <v>-665.23757950300001</v>
      </c>
      <c r="S33" s="27">
        <v>-665.24184163300004</v>
      </c>
      <c r="T33">
        <v>-665.24568700999998</v>
      </c>
      <c r="U33">
        <v>-665.25789401500003</v>
      </c>
      <c r="V33">
        <v>-665.23482629600005</v>
      </c>
      <c r="W33">
        <v>-665.23858961600001</v>
      </c>
      <c r="X33" s="30" t="s">
        <v>96</v>
      </c>
      <c r="Y33" s="9">
        <f>(P33-$P$29)*$B$2</f>
        <v>-0.63517969798491425</v>
      </c>
      <c r="Z33" s="9">
        <f>(Q33-$P$29)*$B$2</f>
        <v>-0.60408081207790332</v>
      </c>
      <c r="AA33" s="9">
        <f>(R33-$P$29)*$B$2</f>
        <v>-1.107610163394724</v>
      </c>
      <c r="AB33" s="9">
        <f>(S33-$P$29)*$B$2</f>
        <v>-1.2235895401035177</v>
      </c>
      <c r="AC33" s="9">
        <f>(T33-$P$29)*$B$2</f>
        <v>-1.3282284008752974</v>
      </c>
      <c r="AD33" s="9">
        <f>(U33-$P$29)*$B$2</f>
        <v>-1.6604005381346643</v>
      </c>
      <c r="AE33" s="9">
        <f t="shared" si="3"/>
        <v>-1.0326909957947434</v>
      </c>
      <c r="AF33" s="9">
        <f t="shared" si="4"/>
        <v>-1.1350969543057046</v>
      </c>
    </row>
    <row r="34" spans="7:32" x14ac:dyDescent="0.2">
      <c r="G34" t="s">
        <v>261</v>
      </c>
      <c r="H34">
        <v>-665.27643999999998</v>
      </c>
      <c r="O34" s="30" t="s">
        <v>97</v>
      </c>
      <c r="P34" s="27">
        <v>-665.26748630099996</v>
      </c>
      <c r="Q34" s="27">
        <v>-665.27536490099999</v>
      </c>
      <c r="R34" s="27">
        <v>-665.26147249300004</v>
      </c>
      <c r="S34" s="27">
        <v>-665.27042363500004</v>
      </c>
      <c r="T34">
        <v>-665.27627823099999</v>
      </c>
      <c r="U34">
        <v>-665.27884862400003</v>
      </c>
      <c r="V34">
        <v>-665.27698613500002</v>
      </c>
      <c r="W34">
        <v>-665.26936086499995</v>
      </c>
      <c r="X34" s="30" t="s">
        <v>97</v>
      </c>
      <c r="Y34" s="9">
        <f>(P34-$P$29)*$B$2</f>
        <v>-1.9214219878503354</v>
      </c>
      <c r="Z34" s="9">
        <f>(Q34-$P$29)*$B$2</f>
        <v>-2.1358112996110532</v>
      </c>
      <c r="AA34" s="9">
        <f>(R34-$P$29)*$B$2</f>
        <v>-1.7577766500796967</v>
      </c>
      <c r="AB34" s="9">
        <f>(S34-$P$29)*$B$2</f>
        <v>-2.0013515457269184</v>
      </c>
      <c r="AC34" s="9">
        <f>(T34-$P$29)*$B$2</f>
        <v>-2.1606644702391362</v>
      </c>
      <c r="AD34" s="9">
        <f>(U34-$P$29)*$B$2</f>
        <v>-2.2306089763990737</v>
      </c>
      <c r="AE34" s="9">
        <f t="shared" si="3"/>
        <v>-2.1799276707261761</v>
      </c>
      <c r="AF34" s="9">
        <f t="shared" si="4"/>
        <v>-1.9724318735924808</v>
      </c>
    </row>
    <row r="35" spans="7:32" x14ac:dyDescent="0.2">
      <c r="G35" t="s">
        <v>204</v>
      </c>
      <c r="H35">
        <v>-665.27704000000006</v>
      </c>
      <c r="O35" s="30" t="s">
        <v>149</v>
      </c>
      <c r="P35" s="2">
        <v>-665.27158623900004</v>
      </c>
      <c r="Q35">
        <v>-665.28635876500005</v>
      </c>
      <c r="R35">
        <v>-665.29090437299999</v>
      </c>
      <c r="S35">
        <v>-665.29730472300002</v>
      </c>
      <c r="T35">
        <v>-665.29098010799999</v>
      </c>
      <c r="U35">
        <v>-665.27981064599999</v>
      </c>
      <c r="V35">
        <v>-665.26569266000001</v>
      </c>
      <c r="W35">
        <v>-665.25912716200003</v>
      </c>
      <c r="X35" s="30" t="s">
        <v>149</v>
      </c>
      <c r="Y35" s="9">
        <f>(P35-$P$29)*$B$2</f>
        <v>-2.0329878607333463</v>
      </c>
      <c r="Z35" s="9">
        <f>(Q35-$P$29)*$B$2</f>
        <v>-2.4349719292349885</v>
      </c>
      <c r="AA35" s="9">
        <f>(R35-$P$29)*$B$2</f>
        <v>-2.5586651958862641</v>
      </c>
      <c r="AB35" s="9">
        <f>(S35-$P$29)*$B$2</f>
        <v>-2.7328289599472262</v>
      </c>
      <c r="AC35" s="9">
        <f>(T35-$P$29)*$B$2</f>
        <v>-2.5607260664121498</v>
      </c>
      <c r="AD35" s="9">
        <f>(U35-$P$29)*$B$2</f>
        <v>-2.2567871342530035</v>
      </c>
      <c r="AE35" s="9">
        <f t="shared" si="3"/>
        <v>-1.8726141464161157</v>
      </c>
      <c r="AF35" s="9">
        <f t="shared" si="4"/>
        <v>-1.6939564410396888</v>
      </c>
    </row>
    <row r="36" spans="7:32" x14ac:dyDescent="0.2">
      <c r="G36" t="s">
        <v>197</v>
      </c>
      <c r="H36">
        <v>-665.27752999999996</v>
      </c>
      <c r="O36" s="30" t="s">
        <v>150</v>
      </c>
      <c r="P36" s="2">
        <v>-665.28546505199995</v>
      </c>
      <c r="Q36">
        <v>-665.29973266699994</v>
      </c>
      <c r="R36">
        <v>-665.30100547699999</v>
      </c>
      <c r="S36">
        <v>-665.29567564800004</v>
      </c>
      <c r="T36">
        <v>-665.29980473499995</v>
      </c>
      <c r="U36">
        <v>-665.29090347299996</v>
      </c>
      <c r="V36">
        <v>-665.28157778000002</v>
      </c>
      <c r="W36">
        <v>-665.25546940499999</v>
      </c>
      <c r="X36" s="30" t="s">
        <v>150</v>
      </c>
      <c r="Y36" s="9">
        <f>(P36-$P$29)*$B$2</f>
        <v>-2.4106525685615794</v>
      </c>
      <c r="Z36" s="9">
        <f>(Q36-$P$29)*$B$2</f>
        <v>-2.798897200895424</v>
      </c>
      <c r="AA36" s="9">
        <f>(R36-$P$29)*$B$2</f>
        <v>-2.8335323974926721</v>
      </c>
      <c r="AB36" s="9">
        <f>(S36-$P$29)*$B$2</f>
        <v>-2.6884992226777009</v>
      </c>
      <c r="AC36" s="9">
        <f>(T36-$P$29)*$B$2</f>
        <v>-2.8008582864844578</v>
      </c>
      <c r="AD36" s="9">
        <f>(U36-$P$29)*$B$2</f>
        <v>-2.5586407054453977</v>
      </c>
      <c r="AE36" s="9">
        <f t="shared" si="3"/>
        <v>-2.3048736778083114</v>
      </c>
      <c r="AF36" s="9">
        <f t="shared" si="4"/>
        <v>-1.5944230206573518</v>
      </c>
    </row>
    <row r="37" spans="7:32" x14ac:dyDescent="0.2">
      <c r="G37" t="s">
        <v>259</v>
      </c>
      <c r="H37">
        <v>-665.27775999999994</v>
      </c>
      <c r="O37" s="30" t="s">
        <v>151</v>
      </c>
      <c r="P37" s="2">
        <v>-665.27758823700003</v>
      </c>
      <c r="Q37">
        <v>-665.28979042200001</v>
      </c>
      <c r="R37">
        <v>-665.29452301100002</v>
      </c>
      <c r="S37">
        <v>-665.28975533599998</v>
      </c>
      <c r="T37">
        <v>-665.287316508</v>
      </c>
      <c r="U37">
        <v>-665.26878950900004</v>
      </c>
      <c r="V37">
        <v>-665.26385827900003</v>
      </c>
      <c r="W37">
        <v>-665.2676305</v>
      </c>
      <c r="X37" s="30" t="s">
        <v>151</v>
      </c>
      <c r="Y37" s="9">
        <f>(P37-$P$29)*$B$2</f>
        <v>-2.196311829509817</v>
      </c>
      <c r="Z37" s="9">
        <f>(Q37-$P$29)*$B$2</f>
        <v>-2.5283528068552257</v>
      </c>
      <c r="AA37" s="9">
        <f>(R37-$P$29)*$B$2</f>
        <v>-2.6571341256880019</v>
      </c>
      <c r="AB37" s="9">
        <f>(S37-$P$29)*$B$2</f>
        <v>-2.5273980606569366</v>
      </c>
      <c r="AC37" s="9">
        <f>(T37-$P$29)*$B$2</f>
        <v>-2.4610336486526485</v>
      </c>
      <c r="AD37" s="9">
        <f>(U37-$P$29)*$B$2</f>
        <v>-1.9568843626653454</v>
      </c>
      <c r="AE37" s="9">
        <f t="shared" si="3"/>
        <v>-1.8226977043970445</v>
      </c>
      <c r="AF37" s="9">
        <f t="shared" si="4"/>
        <v>-1.9253458733596345</v>
      </c>
    </row>
    <row r="38" spans="7:32" x14ac:dyDescent="0.2">
      <c r="G38" t="s">
        <v>233</v>
      </c>
      <c r="H38">
        <v>-665.28071999999997</v>
      </c>
      <c r="O38" s="30" t="s">
        <v>152</v>
      </c>
      <c r="P38" s="2">
        <v>-665.29388078399995</v>
      </c>
      <c r="Q38">
        <v>-665.298035024</v>
      </c>
      <c r="R38" s="11">
        <v>-665.29917145599995</v>
      </c>
      <c r="S38">
        <v>-665.29465665299995</v>
      </c>
      <c r="T38">
        <v>-665.28937489199996</v>
      </c>
      <c r="U38">
        <v>-665.28195103999997</v>
      </c>
      <c r="V38">
        <v>-665.26420515799998</v>
      </c>
      <c r="W38">
        <v>-665.26784407499997</v>
      </c>
      <c r="X38" s="30" t="s">
        <v>152</v>
      </c>
      <c r="Y38" s="9">
        <f>(P38-$P$29)*$B$2</f>
        <v>-2.6396581014528642</v>
      </c>
      <c r="Z38" s="9">
        <f>(Q38-$P$29)*$B$2</f>
        <v>-2.7527016186381719</v>
      </c>
      <c r="AA38" s="9">
        <f>(R38-$P$29)*$B$2</f>
        <v>-2.7836257516480911</v>
      </c>
      <c r="AB38" s="9">
        <f>(S38-$P$29)*$B$2</f>
        <v>-2.6607707383331172</v>
      </c>
      <c r="AC38" s="9">
        <f>(T38-$P$29)*$B$2</f>
        <v>-2.5170455707057351</v>
      </c>
      <c r="AD38" s="9">
        <f>(U38-$P$29)*$B$2</f>
        <v>-2.3150306796228595</v>
      </c>
      <c r="AE38" s="9">
        <f t="shared" si="3"/>
        <v>-1.832136836992051</v>
      </c>
      <c r="AF38" s="9">
        <f t="shared" si="4"/>
        <v>-1.93115759082896</v>
      </c>
    </row>
    <row r="39" spans="7:32" x14ac:dyDescent="0.2">
      <c r="G39" t="s">
        <v>280</v>
      </c>
      <c r="H39">
        <v>-665.28089999999997</v>
      </c>
      <c r="O39" s="30" t="s">
        <v>225</v>
      </c>
      <c r="P39" s="2">
        <v>-665.27569130500001</v>
      </c>
      <c r="Q39">
        <v>-665.29586050900002</v>
      </c>
      <c r="R39" s="11">
        <v>-665.29358481199995</v>
      </c>
      <c r="S39">
        <v>-665.29628661900006</v>
      </c>
      <c r="T39">
        <v>-665.29992455599995</v>
      </c>
      <c r="U39">
        <v>-665.298054654</v>
      </c>
      <c r="V39">
        <v>-665.29683320000004</v>
      </c>
      <c r="W39">
        <v>-665.27317710900002</v>
      </c>
      <c r="X39" s="30" t="s">
        <v>225</v>
      </c>
      <c r="Y39" s="9">
        <f>(P39-$P$29)*$B$2</f>
        <v>-2.1446932746980076</v>
      </c>
      <c r="Z39" s="9">
        <f>(Q39-$P$29)*$B$2</f>
        <v>-2.693529586264749</v>
      </c>
      <c r="AA39" s="9">
        <f>(R39-$P$29)*$B$2</f>
        <v>-2.6316042297775679</v>
      </c>
      <c r="AB39" s="9">
        <f>(S39-$P$29)*$B$2</f>
        <v>-2.7051247211416984</v>
      </c>
      <c r="AC39" s="9">
        <f>(T39-$P$29)*$B$2</f>
        <v>-2.8041188076080146</v>
      </c>
      <c r="AD39" s="9">
        <f>(U39-$P$29)*$B$2</f>
        <v>-2.7532357823460916</v>
      </c>
      <c r="AE39" s="9">
        <f t="shared" si="3"/>
        <v>-2.7199980646807682</v>
      </c>
      <c r="AF39" s="9">
        <f t="shared" si="4"/>
        <v>-2.0762779788246033</v>
      </c>
    </row>
    <row r="40" spans="7:32" x14ac:dyDescent="0.2">
      <c r="G40" t="s">
        <v>245</v>
      </c>
      <c r="H40">
        <v>-665.28161999999998</v>
      </c>
      <c r="O40" s="30" t="s">
        <v>226</v>
      </c>
      <c r="P40" s="2">
        <v>-665.29388056599998</v>
      </c>
      <c r="Q40">
        <v>-665.29363489000002</v>
      </c>
      <c r="R40" s="11">
        <v>-665.292604224</v>
      </c>
      <c r="S40">
        <v>-665.29483985100001</v>
      </c>
      <c r="T40">
        <v>-665.29309564699997</v>
      </c>
      <c r="U40">
        <v>-665.28716293599996</v>
      </c>
      <c r="V40">
        <v>-665.279847045</v>
      </c>
      <c r="W40">
        <v>-665.255528906</v>
      </c>
      <c r="X40" s="30" t="s">
        <v>226</v>
      </c>
      <c r="Y40" s="9">
        <f>(P40-$P$29)*$B$2</f>
        <v>-2.6396521693249269</v>
      </c>
      <c r="Z40" s="9">
        <f>(Q40-$P$29)*$B$2</f>
        <v>-2.632966932284329</v>
      </c>
      <c r="AA40" s="9">
        <f>(R40-$P$29)*$B$2</f>
        <v>-2.604920861358194</v>
      </c>
      <c r="AB40" s="9">
        <f>(S40-$P$29)*$B$2</f>
        <v>-2.6657558490315183</v>
      </c>
      <c r="AC40" s="9">
        <f>(T40-$P$29)*$B$2</f>
        <v>-2.618293267464213</v>
      </c>
      <c r="AD40" s="9">
        <f>(U40-$P$29)*$B$2</f>
        <v>-2.4568547088162314</v>
      </c>
      <c r="AE40" s="9">
        <f t="shared" si="3"/>
        <v>-2.2577776092816655</v>
      </c>
      <c r="AF40" s="9">
        <f t="shared" si="4"/>
        <v>-1.5960421380692165</v>
      </c>
    </row>
    <row r="41" spans="7:32" x14ac:dyDescent="0.2">
      <c r="G41" t="s">
        <v>201</v>
      </c>
      <c r="H41">
        <v>-665.28186000000005</v>
      </c>
      <c r="O41" s="30" t="s">
        <v>303</v>
      </c>
      <c r="P41">
        <v>-665.18706684000006</v>
      </c>
      <c r="Q41">
        <v>-665.19670558300004</v>
      </c>
      <c r="R41">
        <v>-665.22956341400004</v>
      </c>
      <c r="S41">
        <v>-665.21435055500001</v>
      </c>
      <c r="T41">
        <v>-665.20634620299995</v>
      </c>
      <c r="U41">
        <v>-665.20158990300001</v>
      </c>
      <c r="V41">
        <v>-665.196424643</v>
      </c>
      <c r="W41">
        <v>-665.159938205</v>
      </c>
      <c r="X41" s="30" t="s">
        <v>303</v>
      </c>
      <c r="Y41" s="9">
        <f>(P41-$P$29)*$B$2</f>
        <v>0.26692021709470193</v>
      </c>
      <c r="Z41" s="9">
        <f>(Q41-$P$29)*$B$2</f>
        <v>4.6345980763851458E-3</v>
      </c>
      <c r="AA41" s="9">
        <f>(R41-$P$29)*$B$2</f>
        <v>-0.88947955596324668</v>
      </c>
      <c r="AB41" s="9">
        <f>(S41-$P$29)*$B$2</f>
        <v>-0.47551332199802432</v>
      </c>
      <c r="AC41" s="9">
        <f>(T41-$P$29)*$B$2</f>
        <v>-0.25770209711326714</v>
      </c>
      <c r="AD41" s="9">
        <f>(U41-$P$29)*$B$2</f>
        <v>-0.12827556403490031</v>
      </c>
      <c r="AE41" s="9">
        <f t="shared" si="3"/>
        <v>1.2279424981439706E-2</v>
      </c>
      <c r="AF41" s="9">
        <f t="shared" si="4"/>
        <v>1.005133781262163</v>
      </c>
    </row>
    <row r="42" spans="7:32" x14ac:dyDescent="0.2">
      <c r="G42" t="s">
        <v>198</v>
      </c>
      <c r="H42">
        <v>-665.28219999999999</v>
      </c>
      <c r="O42" s="30" t="s">
        <v>304</v>
      </c>
      <c r="P42">
        <v>-665.22470739300002</v>
      </c>
      <c r="Q42">
        <v>-665.28693582300002</v>
      </c>
      <c r="R42">
        <v>-665.28444845599995</v>
      </c>
      <c r="S42">
        <v>-665.26077237699997</v>
      </c>
      <c r="T42">
        <v>-665.27737184099999</v>
      </c>
      <c r="U42">
        <v>-665.269211649</v>
      </c>
      <c r="V42">
        <v>-665.25404037700002</v>
      </c>
      <c r="W42">
        <v>-665.23340353499998</v>
      </c>
      <c r="X42" s="30" t="s">
        <v>304</v>
      </c>
      <c r="Y42" s="9">
        <f>(P42-$P$29)*$B$2</f>
        <v>-0.75733945491901411</v>
      </c>
      <c r="Z42" s="9">
        <f>(Q42-$P$29)*$B$2</f>
        <v>-2.4506746007071412</v>
      </c>
      <c r="AA42" s="9">
        <f>(R42-$P$29)*$B$2</f>
        <v>-2.3829893648479934</v>
      </c>
      <c r="AB42" s="9">
        <f>(S42-$P$29)*$B$2</f>
        <v>-1.7387253735320432</v>
      </c>
      <c r="AC42" s="9">
        <f>(T42-$P$29)*$B$2</f>
        <v>-2.1904233481150839</v>
      </c>
      <c r="AD42" s="9">
        <f>(U42-$P$29)*$B$2</f>
        <v>-1.9683714674881236</v>
      </c>
      <c r="AE42" s="9">
        <f t="shared" si="3"/>
        <v>-1.5555368823336031</v>
      </c>
      <c r="AF42" s="9">
        <f t="shared" si="4"/>
        <v>-0.99397539256519352</v>
      </c>
    </row>
    <row r="43" spans="7:32" x14ac:dyDescent="0.2">
      <c r="G43" t="s">
        <v>260</v>
      </c>
      <c r="H43">
        <v>-665.28458000000001</v>
      </c>
      <c r="O43" s="1" t="s">
        <v>367</v>
      </c>
      <c r="P43">
        <v>-665.25454153800001</v>
      </c>
      <c r="Q43">
        <v>-665.27017109400003</v>
      </c>
      <c r="R43">
        <v>-665.26319247799995</v>
      </c>
      <c r="S43">
        <v>-665.26328880899996</v>
      </c>
      <c r="T43">
        <v>-665.27301729500005</v>
      </c>
      <c r="U43">
        <v>-665.26045674900001</v>
      </c>
      <c r="V43">
        <v>-665.23201394499995</v>
      </c>
      <c r="W43">
        <v>-665.21334196299995</v>
      </c>
      <c r="X43" s="1" t="s">
        <v>367</v>
      </c>
      <c r="Y43" s="9">
        <f>(P43-$P$29)*$B$2</f>
        <v>-1.5691742750008852</v>
      </c>
      <c r="Z43" s="9">
        <f>(Q43-$P$29)*$B$2</f>
        <v>-1.9944795010510754</v>
      </c>
      <c r="AA43" s="9">
        <f>(R43-$P$29)*$B$2</f>
        <v>-1.8045801939032144</v>
      </c>
      <c r="AB43" s="9">
        <f>(S43-$P$29)*$B$2</f>
        <v>-1.8072015145430547</v>
      </c>
      <c r="AC43" s="9">
        <f>(T43-$P$29)*$B$2</f>
        <v>-2.0719291841829803</v>
      </c>
      <c r="AD43" s="9">
        <f>(U43-$P$29)*$B$2</f>
        <v>-1.7301366306485222</v>
      </c>
      <c r="AE43" s="9">
        <f t="shared" si="3"/>
        <v>-0.95616242532035822</v>
      </c>
      <c r="AF43" s="9">
        <f t="shared" si="4"/>
        <v>-0.44806791992913775</v>
      </c>
    </row>
    <row r="44" spans="7:32" x14ac:dyDescent="0.2">
      <c r="G44" t="s">
        <v>165</v>
      </c>
      <c r="H44">
        <v>-665.28544999999997</v>
      </c>
      <c r="O44" s="30" t="s">
        <v>368</v>
      </c>
      <c r="P44">
        <v>-665.27676807099999</v>
      </c>
      <c r="Q44">
        <v>-665.28740281600005</v>
      </c>
      <c r="R44">
        <v>-665.28268228299999</v>
      </c>
      <c r="S44">
        <v>-665.27912992500001</v>
      </c>
      <c r="T44">
        <v>-665.27933701899997</v>
      </c>
      <c r="U44">
        <v>-665.27328820000002</v>
      </c>
      <c r="V44">
        <v>-665.24840562400004</v>
      </c>
      <c r="W44">
        <v>-665.24562368399995</v>
      </c>
      <c r="X44" s="30" t="s">
        <v>368</v>
      </c>
      <c r="Y44" s="9">
        <f>(P44-$P$29)*$B$2</f>
        <v>-2.1739938003831414</v>
      </c>
      <c r="Z44" s="9">
        <f>(Q44-$P$29)*$B$2</f>
        <v>-2.4633822274268073</v>
      </c>
      <c r="AA44" s="9">
        <f>(R44-$P$29)*$B$2</f>
        <v>-2.3349289716421593</v>
      </c>
      <c r="AB44" s="9">
        <f>(S44-$P$29)*$B$2</f>
        <v>-2.238263626689931</v>
      </c>
      <c r="AC44" s="9">
        <f>(T44-$P$29)*$B$2</f>
        <v>-2.2438989857792753</v>
      </c>
      <c r="AD44" s="9">
        <f>(U44-$P$29)*$B$2</f>
        <v>-2.0793009426804199</v>
      </c>
      <c r="AE44" s="9">
        <f t="shared" si="3"/>
        <v>-1.4022062375993154</v>
      </c>
      <c r="AF44" s="9">
        <f t="shared" si="4"/>
        <v>-1.3265051990928447</v>
      </c>
    </row>
    <row r="45" spans="7:32" x14ac:dyDescent="0.2">
      <c r="G45" t="s">
        <v>190</v>
      </c>
      <c r="H45">
        <v>-665.28860999999995</v>
      </c>
      <c r="O45" s="1" t="s">
        <v>374</v>
      </c>
      <c r="P45">
        <v>-665.21384460499996</v>
      </c>
      <c r="Q45">
        <v>-665.210508592</v>
      </c>
      <c r="R45">
        <v>-665.20400495700005</v>
      </c>
      <c r="S45">
        <v>-665.216080014</v>
      </c>
      <c r="T45">
        <v>-665.22136961199999</v>
      </c>
      <c r="U45">
        <v>-665.22725770299996</v>
      </c>
      <c r="V45">
        <v>-665.23181910999995</v>
      </c>
      <c r="W45">
        <v>-665.23637225100003</v>
      </c>
      <c r="X45" s="1" t="s">
        <v>374</v>
      </c>
      <c r="Y45" s="9">
        <f>(P45-$P$29)*$B$2</f>
        <v>-0.46174561297674399</v>
      </c>
      <c r="Z45" s="9">
        <f>(Q45-$P$29)*$B$2</f>
        <v>-0.37096736162685717</v>
      </c>
      <c r="AA45" s="9">
        <f>(R45-$P$29)*$B$2</f>
        <v>-0.19399304746236598</v>
      </c>
      <c r="AB45" s="9">
        <f>(S45-$P$29)*$B$2</f>
        <v>-0.52257466852213097</v>
      </c>
      <c r="AC45" s="9">
        <f>(T45-$P$29)*$B$2</f>
        <v>-0.66651309345866683</v>
      </c>
      <c r="AD45" s="9">
        <f>(U45-$P$29)*$B$2</f>
        <v>-0.8267374705135685</v>
      </c>
      <c r="AE45" s="9">
        <f t="shared" si="3"/>
        <v>-0.95086065323430224</v>
      </c>
      <c r="AF45" s="9">
        <f t="shared" si="4"/>
        <v>-1.074758904872287</v>
      </c>
    </row>
    <row r="46" spans="7:32" x14ac:dyDescent="0.2">
      <c r="G46" t="s">
        <v>252</v>
      </c>
      <c r="H46">
        <v>-665.28953000000001</v>
      </c>
      <c r="O46" s="1" t="s">
        <v>375</v>
      </c>
      <c r="P46">
        <v>-665.22032959399996</v>
      </c>
      <c r="Q46">
        <v>-665.239450035</v>
      </c>
      <c r="R46">
        <v>-665.27124780500003</v>
      </c>
      <c r="S46">
        <v>-665.23946825600001</v>
      </c>
      <c r="T46">
        <v>-665.24593746599999</v>
      </c>
      <c r="U46">
        <v>-665.25606469800005</v>
      </c>
      <c r="V46">
        <v>-665.26135696300003</v>
      </c>
      <c r="W46">
        <v>-665.24464063300002</v>
      </c>
      <c r="X46" s="1" t="s">
        <v>375</v>
      </c>
      <c r="Y46" s="9">
        <f>(P46-$P$29)*$B$2</f>
        <v>-0.63821253964915747</v>
      </c>
      <c r="Z46" s="9">
        <f>(Q46-$P$29)*$B$2</f>
        <v>-1.1585103319658721</v>
      </c>
      <c r="AA46" s="9">
        <f>(R46-$P$29)*$B$2</f>
        <v>-2.0237785300985682</v>
      </c>
      <c r="AB46" s="9">
        <f>(S46-$P$29)*$B$2</f>
        <v>-1.1590061545296031</v>
      </c>
      <c r="AC46" s="9">
        <f>(T46-$P$29)*$B$2</f>
        <v>-1.3350437093649898</v>
      </c>
      <c r="AD46" s="9">
        <f>(U46-$P$29)*$B$2</f>
        <v>-1.6106218956577936</v>
      </c>
      <c r="AE46" s="9">
        <f t="shared" si="3"/>
        <v>-1.7546328939312503</v>
      </c>
      <c r="AF46" s="9">
        <f t="shared" si="4"/>
        <v>-1.2997548085030222</v>
      </c>
    </row>
    <row r="47" spans="7:32" x14ac:dyDescent="0.2">
      <c r="G47" t="s">
        <v>240</v>
      </c>
      <c r="H47" s="1">
        <v>-665.29387999999994</v>
      </c>
      <c r="O47" s="30" t="s">
        <v>370</v>
      </c>
      <c r="P47">
        <v>-665.25886148899997</v>
      </c>
      <c r="Q47">
        <v>-665.28962723200004</v>
      </c>
      <c r="R47">
        <v>-665.28541789899998</v>
      </c>
      <c r="S47">
        <v>-665.29034461900005</v>
      </c>
      <c r="T47">
        <v>-665.28626727699998</v>
      </c>
      <c r="U47">
        <v>-665.28418455600001</v>
      </c>
      <c r="V47">
        <v>-665.27560055699996</v>
      </c>
      <c r="W47">
        <v>-665.25757414700001</v>
      </c>
      <c r="X47" s="30" t="s">
        <v>370</v>
      </c>
      <c r="Y47" s="9">
        <f>(P47-$P$29)*$B$2</f>
        <v>-1.6867270536313081</v>
      </c>
      <c r="Z47" s="9">
        <f>(Q47-$P$29)*$B$2</f>
        <v>-2.5239121458521354</v>
      </c>
      <c r="AA47" s="9">
        <f>(R47-$P$29)*$B$2</f>
        <v>-2.4093694599876336</v>
      </c>
      <c r="AB47" s="9">
        <f>(S47-$P$29)*$B$2</f>
        <v>-2.5434333939415747</v>
      </c>
      <c r="AC47" s="9">
        <f>(T47-$P$29)*$B$2</f>
        <v>-2.4324823943723812</v>
      </c>
      <c r="AD47" s="9">
        <f>(U47-$P$29)*$B$2</f>
        <v>-2.3758082236097282</v>
      </c>
      <c r="AE47" s="9">
        <f t="shared" si="3"/>
        <v>-2.1422238764199064</v>
      </c>
      <c r="AF47" s="9">
        <f t="shared" si="4"/>
        <v>-1.6516964180653311</v>
      </c>
    </row>
    <row r="48" spans="7:32" x14ac:dyDescent="0.2">
      <c r="Y48" s="11">
        <f>MIN(Y29:Y47)</f>
        <v>-2.6396581014528642</v>
      </c>
      <c r="Z48" s="11">
        <f t="shared" ref="Z48:AF48" si="5">MIN(Z29:Z47)</f>
        <v>-2.798897200895424</v>
      </c>
      <c r="AA48" s="11">
        <f t="shared" si="5"/>
        <v>-2.8335323974926721</v>
      </c>
      <c r="AB48" s="11">
        <f t="shared" si="5"/>
        <v>-2.7328289599472262</v>
      </c>
      <c r="AC48" s="11">
        <f t="shared" si="5"/>
        <v>-2.8041188076080146</v>
      </c>
      <c r="AD48" s="11">
        <f t="shared" si="5"/>
        <v>-2.7532357823460916</v>
      </c>
      <c r="AE48" s="11">
        <f t="shared" si="5"/>
        <v>-2.7199980646807682</v>
      </c>
      <c r="AF48" s="11">
        <f t="shared" si="5"/>
        <v>-2.0762779788246033</v>
      </c>
    </row>
    <row r="49" spans="15:32" x14ac:dyDescent="0.2">
      <c r="Y49" s="1" t="s">
        <v>100</v>
      </c>
      <c r="Z49" s="1" t="s">
        <v>101</v>
      </c>
      <c r="AA49" s="1" t="s">
        <v>102</v>
      </c>
      <c r="AB49" s="1" t="s">
        <v>103</v>
      </c>
      <c r="AC49" s="1" t="s">
        <v>453</v>
      </c>
      <c r="AD49" s="1" t="s">
        <v>454</v>
      </c>
      <c r="AE49" s="1" t="s">
        <v>457</v>
      </c>
      <c r="AF49" s="1" t="s">
        <v>458</v>
      </c>
    </row>
    <row r="50" spans="15:32" x14ac:dyDescent="0.2">
      <c r="Y50" s="35">
        <f>50-Y29*25</f>
        <v>50</v>
      </c>
      <c r="Z50" s="10">
        <f t="shared" ref="Z50:AB50" si="6">50-Z29*25</f>
        <v>47.400815996996144</v>
      </c>
      <c r="AA50" s="35">
        <f t="shared" si="6"/>
        <v>43.668404911945423</v>
      </c>
      <c r="AB50" s="10">
        <f t="shared" si="6"/>
        <v>38.382483582934469</v>
      </c>
      <c r="AC50" s="35">
        <f t="shared" ref="AC50:AD50" si="7">50-AC29*25</f>
        <v>53.338319088032556</v>
      </c>
      <c r="AD50" s="10">
        <f t="shared" si="7"/>
        <v>55.715320376963177</v>
      </c>
      <c r="AE50" s="35">
        <f t="shared" ref="AE50:AF50" si="8">50-AE29*25</f>
        <v>66.238590328968513</v>
      </c>
      <c r="AF50" s="10">
        <f t="shared" si="8"/>
        <v>39.161959865023725</v>
      </c>
    </row>
    <row r="51" spans="15:32" x14ac:dyDescent="0.2">
      <c r="O51" s="1" t="s">
        <v>93</v>
      </c>
      <c r="P51">
        <v>1.266</v>
      </c>
      <c r="Q51">
        <v>1.292</v>
      </c>
      <c r="X51" s="1" t="s">
        <v>93</v>
      </c>
      <c r="Y51" s="35">
        <f t="shared" ref="Y51:AB51" si="9">50-Y30*25</f>
        <v>59.034795431973706</v>
      </c>
      <c r="Z51" s="10">
        <f t="shared" si="9"/>
        <v>60.285677989222997</v>
      </c>
      <c r="AA51" s="35">
        <f t="shared" si="9"/>
        <v>51.252270348790105</v>
      </c>
      <c r="AB51" s="10">
        <f t="shared" si="9"/>
        <v>64.124270778252054</v>
      </c>
      <c r="AC51" s="35">
        <f t="shared" ref="AC51:AD51" si="10">50-AC30*25</f>
        <v>66.050886753070102</v>
      </c>
      <c r="AD51" s="10">
        <f t="shared" si="10"/>
        <v>66.397978874546482</v>
      </c>
      <c r="AE51" s="35">
        <f t="shared" ref="AE51:AF51" si="11">50-AE30*25</f>
        <v>75.676486838438649</v>
      </c>
      <c r="AF51" s="10">
        <f t="shared" si="11"/>
        <v>76.86908214849899</v>
      </c>
    </row>
    <row r="52" spans="15:32" x14ac:dyDescent="0.2">
      <c r="O52" s="1" t="s">
        <v>94</v>
      </c>
      <c r="P52">
        <v>1.236</v>
      </c>
      <c r="Q52">
        <v>1.3089999999999999</v>
      </c>
      <c r="R52">
        <v>-35.477499999999999</v>
      </c>
      <c r="X52" s="1" t="s">
        <v>94</v>
      </c>
      <c r="Y52" s="35">
        <f t="shared" ref="Y52:AB52" si="12">50-Y31*25</f>
        <v>83.006699345903485</v>
      </c>
      <c r="Z52" s="10">
        <f t="shared" si="12"/>
        <v>89.445212211743453</v>
      </c>
      <c r="AA52" s="35">
        <f t="shared" si="12"/>
        <v>86.888799401581522</v>
      </c>
      <c r="AB52" s="10">
        <f t="shared" si="12"/>
        <v>89.453810396998733</v>
      </c>
      <c r="AC52" s="35">
        <f t="shared" ref="AC52:AD52" si="13">50-AC31*25</f>
        <v>94.489307453009772</v>
      </c>
      <c r="AD52" s="10">
        <f t="shared" si="13"/>
        <v>85.599813801523027</v>
      </c>
      <c r="AE52" s="35">
        <f t="shared" ref="AE52:AF52" si="14">50-AE31*25</f>
        <v>99.56345926698593</v>
      </c>
      <c r="AF52" s="10">
        <f t="shared" si="14"/>
        <v>83.489331086356657</v>
      </c>
    </row>
    <row r="53" spans="15:32" x14ac:dyDescent="0.2">
      <c r="O53" s="30" t="s">
        <v>95</v>
      </c>
      <c r="P53">
        <v>1.226</v>
      </c>
      <c r="Q53">
        <v>1.284</v>
      </c>
      <c r="X53" s="30" t="s">
        <v>95</v>
      </c>
      <c r="Y53" s="35">
        <f t="shared" ref="Y53:AB53" si="15">50-Y32*25</f>
        <v>71.146137081184321</v>
      </c>
      <c r="Z53" s="10">
        <f t="shared" si="15"/>
        <v>70.180303517099631</v>
      </c>
      <c r="AA53" s="35">
        <f t="shared" si="15"/>
        <v>79.022725182371147</v>
      </c>
      <c r="AB53" s="10">
        <f t="shared" si="15"/>
        <v>93.692436155665206</v>
      </c>
      <c r="AC53" s="35">
        <f t="shared" ref="AC53:AD53" si="16">50-AC32*25</f>
        <v>86.380381268678875</v>
      </c>
      <c r="AD53" s="10">
        <f t="shared" si="16"/>
        <v>105.76129233375119</v>
      </c>
      <c r="AE53" s="35">
        <f t="shared" ref="AE53:AF53" si="17">50-AE32*25</f>
        <v>99.86680261886508</v>
      </c>
      <c r="AF53" s="10">
        <f t="shared" si="17"/>
        <v>91.742142687446488</v>
      </c>
    </row>
    <row r="54" spans="15:32" x14ac:dyDescent="0.2">
      <c r="O54" s="30" t="s">
        <v>96</v>
      </c>
      <c r="P54">
        <v>1.2250000000000001</v>
      </c>
      <c r="Q54">
        <v>1.292</v>
      </c>
      <c r="R54">
        <v>-76.373800000000003</v>
      </c>
      <c r="X54" s="30" t="s">
        <v>96</v>
      </c>
      <c r="Y54" s="35">
        <f t="shared" ref="Y54:AB54" si="18">50-Y33*25</f>
        <v>65.879492449622859</v>
      </c>
      <c r="Z54" s="10">
        <f t="shared" si="18"/>
        <v>65.10202030194759</v>
      </c>
      <c r="AA54" s="35">
        <f t="shared" si="18"/>
        <v>77.690254084868101</v>
      </c>
      <c r="AB54" s="10">
        <f t="shared" si="18"/>
        <v>80.589738502587949</v>
      </c>
      <c r="AC54" s="35">
        <f t="shared" ref="AC54:AD54" si="19">50-AC33*25</f>
        <v>83.205710021882425</v>
      </c>
      <c r="AD54" s="10">
        <f t="shared" si="19"/>
        <v>91.510013453366611</v>
      </c>
      <c r="AE54" s="35">
        <f t="shared" ref="AE54:AF54" si="20">50-AE33*25</f>
        <v>75.817274894868589</v>
      </c>
      <c r="AF54" s="10">
        <f t="shared" si="20"/>
        <v>78.377423857642611</v>
      </c>
    </row>
    <row r="55" spans="15:32" x14ac:dyDescent="0.2">
      <c r="O55" s="30" t="s">
        <v>97</v>
      </c>
      <c r="P55">
        <v>1.266</v>
      </c>
      <c r="Q55">
        <v>1.2909999999999999</v>
      </c>
      <c r="X55" s="30" t="s">
        <v>97</v>
      </c>
      <c r="Y55" s="35">
        <f t="shared" ref="Y55:AB55" si="21">50-Y34*25</f>
        <v>98.035549696258386</v>
      </c>
      <c r="Z55" s="10">
        <f t="shared" si="21"/>
        <v>103.39528249027633</v>
      </c>
      <c r="AA55" s="35">
        <f t="shared" si="21"/>
        <v>93.944416251992422</v>
      </c>
      <c r="AB55" s="10">
        <f t="shared" si="21"/>
        <v>100.03378864317295</v>
      </c>
      <c r="AC55" s="35">
        <f t="shared" ref="AC55:AD55" si="22">50-AC34*25</f>
        <v>104.0166117559784</v>
      </c>
      <c r="AD55" s="10">
        <f t="shared" si="22"/>
        <v>105.76522440997684</v>
      </c>
      <c r="AE55" s="35">
        <f t="shared" ref="AE55:AF55" si="23">50-AE34*25</f>
        <v>104.4981917681544</v>
      </c>
      <c r="AF55" s="10">
        <f t="shared" si="23"/>
        <v>99.310796839812014</v>
      </c>
    </row>
    <row r="56" spans="15:32" x14ac:dyDescent="0.2">
      <c r="O56" s="30" t="s">
        <v>149</v>
      </c>
      <c r="P56">
        <v>1.181</v>
      </c>
      <c r="Q56">
        <v>4.3570000000000002</v>
      </c>
      <c r="R56">
        <v>-163.48079999999999</v>
      </c>
      <c r="X56" s="30" t="s">
        <v>149</v>
      </c>
      <c r="Y56" s="35">
        <f t="shared" ref="Y56:AB56" si="24">50-Y35*25</f>
        <v>100.82469651833365</v>
      </c>
      <c r="Z56" s="10">
        <f t="shared" si="24"/>
        <v>110.87429823087471</v>
      </c>
      <c r="AA56" s="35">
        <f t="shared" si="24"/>
        <v>113.96662989715659</v>
      </c>
      <c r="AB56" s="10">
        <f t="shared" si="24"/>
        <v>118.32072399868065</v>
      </c>
      <c r="AC56" s="35">
        <f t="shared" ref="AC56:AD56" si="25">50-AC35*25</f>
        <v>114.01815166030374</v>
      </c>
      <c r="AD56" s="10">
        <f t="shared" si="25"/>
        <v>106.41967835632508</v>
      </c>
      <c r="AE56" s="35">
        <f t="shared" ref="AE56:AF56" si="26">50-AE35*25</f>
        <v>96.815353660402891</v>
      </c>
      <c r="AF56" s="10">
        <f t="shared" si="26"/>
        <v>92.348911025992223</v>
      </c>
    </row>
    <row r="57" spans="15:32" x14ac:dyDescent="0.2">
      <c r="O57" s="30" t="s">
        <v>150</v>
      </c>
      <c r="P57">
        <v>1.1890000000000001</v>
      </c>
      <c r="Q57">
        <v>5.3339999999999996</v>
      </c>
      <c r="X57" s="30" t="s">
        <v>150</v>
      </c>
      <c r="Y57" s="35">
        <f t="shared" ref="Y57:AB57" si="27">50-Y36*25</f>
        <v>110.26631421403948</v>
      </c>
      <c r="Z57" s="10">
        <f t="shared" si="27"/>
        <v>119.97243002238559</v>
      </c>
      <c r="AA57" s="35">
        <f t="shared" si="27"/>
        <v>120.83830993731681</v>
      </c>
      <c r="AB57" s="10">
        <f t="shared" si="27"/>
        <v>117.21248056694252</v>
      </c>
      <c r="AC57" s="35">
        <f t="shared" ref="AC57:AD57" si="28">50-AC36*25</f>
        <v>120.02145716211145</v>
      </c>
      <c r="AD57" s="10">
        <f t="shared" si="28"/>
        <v>113.96601763613495</v>
      </c>
      <c r="AE57" s="35">
        <f t="shared" ref="AE57:AF57" si="29">50-AE36*25</f>
        <v>107.62184194520779</v>
      </c>
      <c r="AF57" s="10">
        <f t="shared" si="29"/>
        <v>89.860575516433784</v>
      </c>
    </row>
    <row r="58" spans="15:32" x14ac:dyDescent="0.2">
      <c r="O58" s="30" t="s">
        <v>151</v>
      </c>
      <c r="P58">
        <v>1.1870000000000001</v>
      </c>
      <c r="Q58">
        <v>5.9749999999999996</v>
      </c>
      <c r="R58">
        <v>-133.78110000000001</v>
      </c>
      <c r="X58" s="30" t="s">
        <v>151</v>
      </c>
      <c r="Y58" s="35">
        <f t="shared" ref="Y58:AB58" si="30">50-Y37*25</f>
        <v>104.90779573774543</v>
      </c>
      <c r="Z58" s="10">
        <f t="shared" si="30"/>
        <v>113.20882017138064</v>
      </c>
      <c r="AA58" s="35">
        <f t="shared" si="30"/>
        <v>116.42835314220005</v>
      </c>
      <c r="AB58" s="10">
        <f t="shared" si="30"/>
        <v>113.18495151642341</v>
      </c>
      <c r="AC58" s="35">
        <f t="shared" ref="AC58:AD58" si="31">50-AC37*25</f>
        <v>111.52584121631621</v>
      </c>
      <c r="AD58" s="10">
        <f t="shared" si="31"/>
        <v>98.922109066633638</v>
      </c>
      <c r="AE58" s="35">
        <f t="shared" ref="AE58:AF58" si="32">50-AE37*25</f>
        <v>95.567442609926104</v>
      </c>
      <c r="AF58" s="10">
        <f t="shared" si="32"/>
        <v>98.133646833990866</v>
      </c>
    </row>
    <row r="59" spans="15:32" x14ac:dyDescent="0.2">
      <c r="O59" s="30" t="s">
        <v>152</v>
      </c>
      <c r="P59">
        <v>1.2170000000000001</v>
      </c>
      <c r="Q59">
        <v>5.9859999999999998</v>
      </c>
      <c r="X59" s="30" t="s">
        <v>152</v>
      </c>
      <c r="Y59" s="35">
        <f t="shared" ref="Y59:AB59" si="33">50-Y38*25</f>
        <v>115.9914525363216</v>
      </c>
      <c r="Z59" s="10">
        <f t="shared" si="33"/>
        <v>118.81754046595429</v>
      </c>
      <c r="AA59" s="35">
        <f t="shared" si="33"/>
        <v>119.59064379120228</v>
      </c>
      <c r="AB59" s="10">
        <f t="shared" si="33"/>
        <v>116.51926845832793</v>
      </c>
      <c r="AC59" s="35">
        <f t="shared" ref="AC59:AD59" si="34">50-AC38*25</f>
        <v>112.92613926764338</v>
      </c>
      <c r="AD59" s="10">
        <f t="shared" si="34"/>
        <v>107.87576699057149</v>
      </c>
      <c r="AE59" s="35">
        <f t="shared" ref="AE59:AF59" si="35">50-AE38*25</f>
        <v>95.803420924801273</v>
      </c>
      <c r="AF59" s="10">
        <f t="shared" si="35"/>
        <v>98.278939770724008</v>
      </c>
    </row>
    <row r="60" spans="15:32" x14ac:dyDescent="0.2">
      <c r="O60" s="30" t="s">
        <v>225</v>
      </c>
      <c r="P60">
        <v>1.19</v>
      </c>
      <c r="Q60">
        <v>4.2229999999999999</v>
      </c>
      <c r="R60">
        <v>-131.25659999999999</v>
      </c>
      <c r="X60" s="30" t="s">
        <v>225</v>
      </c>
      <c r="Y60" s="35">
        <f t="shared" ref="Y60:AB60" si="36">50-Y39*25</f>
        <v>103.61733186745019</v>
      </c>
      <c r="Z60" s="10">
        <f t="shared" si="36"/>
        <v>117.33823965661873</v>
      </c>
      <c r="AA60" s="35">
        <f t="shared" si="36"/>
        <v>115.7901057444392</v>
      </c>
      <c r="AB60" s="10">
        <f t="shared" si="36"/>
        <v>117.62811802854246</v>
      </c>
      <c r="AC60" s="35">
        <f t="shared" ref="AC60:AD60" si="37">50-AC39*25</f>
        <v>120.10297019020037</v>
      </c>
      <c r="AD60" s="10">
        <f t="shared" si="37"/>
        <v>118.83089455865229</v>
      </c>
      <c r="AE60" s="35">
        <f t="shared" ref="AE60:AF60" si="38">50-AE39*25</f>
        <v>117.99995161701921</v>
      </c>
      <c r="AF60" s="10">
        <f t="shared" si="38"/>
        <v>101.90694947061507</v>
      </c>
    </row>
    <row r="61" spans="15:32" x14ac:dyDescent="0.2">
      <c r="O61" s="30" t="s">
        <v>226</v>
      </c>
      <c r="P61">
        <v>1.2170000000000001</v>
      </c>
      <c r="Q61">
        <v>5.9850000000000003</v>
      </c>
      <c r="X61" s="30" t="s">
        <v>226</v>
      </c>
      <c r="Y61" s="35">
        <f t="shared" ref="Y61:AB61" si="39">50-Y40*25</f>
        <v>115.99130423312317</v>
      </c>
      <c r="Z61" s="10">
        <f t="shared" si="39"/>
        <v>115.82417330710823</v>
      </c>
      <c r="AA61" s="35">
        <f t="shared" si="39"/>
        <v>115.12302153395486</v>
      </c>
      <c r="AB61" s="10">
        <f t="shared" si="39"/>
        <v>116.64389622578796</v>
      </c>
      <c r="AC61" s="35">
        <f t="shared" ref="AC61:AD61" si="40">50-AC40*25</f>
        <v>115.45733168660533</v>
      </c>
      <c r="AD61" s="10">
        <f t="shared" si="40"/>
        <v>111.42136772040578</v>
      </c>
      <c r="AE61" s="35">
        <f t="shared" ref="AE61:AF61" si="41">50-AE40*25</f>
        <v>106.44444023204164</v>
      </c>
      <c r="AF61" s="10">
        <f t="shared" si="41"/>
        <v>89.901053451730405</v>
      </c>
    </row>
    <row r="62" spans="15:32" x14ac:dyDescent="0.2">
      <c r="O62" s="30" t="s">
        <v>303</v>
      </c>
      <c r="P62">
        <v>1.8480000000000001</v>
      </c>
      <c r="Q62">
        <v>5.8949999999999996</v>
      </c>
      <c r="R62">
        <v>-389.52510000000001</v>
      </c>
      <c r="X62" s="30" t="s">
        <v>303</v>
      </c>
      <c r="Y62" s="35">
        <f t="shared" ref="Y62:AB62" si="42">50-Y41*25</f>
        <v>43.326994572632451</v>
      </c>
      <c r="Z62" s="10">
        <f t="shared" si="42"/>
        <v>49.884135048090371</v>
      </c>
      <c r="AA62" s="35">
        <f t="shared" si="42"/>
        <v>72.236988899081169</v>
      </c>
      <c r="AB62" s="10">
        <f t="shared" si="42"/>
        <v>61.887833049950608</v>
      </c>
      <c r="AC62" s="35">
        <f t="shared" ref="AC62:AD62" si="43">50-AC41*25</f>
        <v>56.442552427831679</v>
      </c>
      <c r="AD62" s="10">
        <f t="shared" si="43"/>
        <v>53.206889100872509</v>
      </c>
      <c r="AE62" s="35">
        <f t="shared" ref="AE62:AF62" si="44">50-AE41*25</f>
        <v>49.69301437546401</v>
      </c>
      <c r="AF62" s="10">
        <f t="shared" si="44"/>
        <v>24.871655468445926</v>
      </c>
    </row>
    <row r="63" spans="15:32" x14ac:dyDescent="0.2">
      <c r="O63" s="30" t="s">
        <v>304</v>
      </c>
      <c r="P63">
        <v>3.1059999999999999</v>
      </c>
      <c r="Q63">
        <v>5.9269999999999996</v>
      </c>
      <c r="X63" s="30" t="s">
        <v>304</v>
      </c>
      <c r="Y63" s="35">
        <f t="shared" ref="Y63:AB63" si="45">50-Y42*25</f>
        <v>68.933486372975352</v>
      </c>
      <c r="Z63" s="10">
        <f t="shared" si="45"/>
        <v>111.26686501767853</v>
      </c>
      <c r="AA63" s="35">
        <f t="shared" si="45"/>
        <v>109.57473412119984</v>
      </c>
      <c r="AB63" s="10">
        <f t="shared" si="45"/>
        <v>93.46813433830107</v>
      </c>
      <c r="AC63" s="35">
        <f t="shared" ref="AC63:AD63" si="46">50-AC42*25</f>
        <v>104.7605837028771</v>
      </c>
      <c r="AD63" s="10">
        <f t="shared" si="46"/>
        <v>99.20928668720309</v>
      </c>
      <c r="AE63" s="35">
        <f t="shared" ref="AE63:AF63" si="47">50-AE42*25</f>
        <v>88.888422058340069</v>
      </c>
      <c r="AF63" s="10">
        <f t="shared" si="47"/>
        <v>74.849384814129834</v>
      </c>
    </row>
    <row r="64" spans="15:32" x14ac:dyDescent="0.2">
      <c r="O64" s="1" t="s">
        <v>367</v>
      </c>
      <c r="P64">
        <v>3.5339999999999998</v>
      </c>
      <c r="Q64">
        <v>4.8250000000000002</v>
      </c>
      <c r="R64">
        <v>-165.10380000000001</v>
      </c>
      <c r="X64" s="1" t="s">
        <v>367</v>
      </c>
      <c r="Y64" s="35">
        <f t="shared" ref="Y64:AB64" si="48">50-Y43*25</f>
        <v>89.229356875022134</v>
      </c>
      <c r="Z64" s="10">
        <f t="shared" si="48"/>
        <v>99.861987526276891</v>
      </c>
      <c r="AA64" s="35">
        <f t="shared" si="48"/>
        <v>95.114504847580363</v>
      </c>
      <c r="AB64" s="10">
        <f t="shared" si="48"/>
        <v>95.180037863576359</v>
      </c>
      <c r="AC64" s="35">
        <f t="shared" ref="AC64:AD64" si="49">50-AC43*25</f>
        <v>101.79822960457452</v>
      </c>
      <c r="AD64" s="10">
        <f t="shared" si="49"/>
        <v>93.253415766213053</v>
      </c>
      <c r="AE64" s="35">
        <f t="shared" ref="AE64:AF64" si="50">50-AE43*25</f>
        <v>73.904060633008953</v>
      </c>
      <c r="AF64" s="10">
        <f t="shared" si="50"/>
        <v>61.20169799822844</v>
      </c>
    </row>
    <row r="65" spans="15:32" x14ac:dyDescent="0.2">
      <c r="O65" s="30" t="s">
        <v>368</v>
      </c>
      <c r="P65">
        <v>3.1960000000000002</v>
      </c>
      <c r="Q65">
        <v>4.6070000000000002</v>
      </c>
      <c r="X65" s="30" t="s">
        <v>368</v>
      </c>
      <c r="Y65" s="35">
        <f t="shared" ref="Y65:AB65" si="51">50-Y44*25</f>
        <v>104.34984500957853</v>
      </c>
      <c r="Z65" s="10">
        <f t="shared" si="51"/>
        <v>111.58455568567018</v>
      </c>
      <c r="AA65" s="35">
        <f t="shared" si="51"/>
        <v>108.37322429105399</v>
      </c>
      <c r="AB65" s="10">
        <f t="shared" si="51"/>
        <v>105.95659066724826</v>
      </c>
      <c r="AC65" s="35">
        <f t="shared" ref="AC65:AD65" si="52">50-AC44*25</f>
        <v>106.09747464448188</v>
      </c>
      <c r="AD65" s="10">
        <f t="shared" si="52"/>
        <v>101.9825235670105</v>
      </c>
      <c r="AE65" s="35">
        <f t="shared" ref="AE65:AF65" si="53">50-AE44*25</f>
        <v>85.055155939982882</v>
      </c>
      <c r="AF65" s="10">
        <f t="shared" si="53"/>
        <v>83.162629977321117</v>
      </c>
    </row>
    <row r="66" spans="15:32" x14ac:dyDescent="0.2">
      <c r="O66" s="1" t="s">
        <v>374</v>
      </c>
      <c r="P66">
        <v>1.1879999999999999</v>
      </c>
      <c r="Q66">
        <v>1.1910000000000001</v>
      </c>
      <c r="X66" s="1" t="s">
        <v>374</v>
      </c>
      <c r="Y66" s="35">
        <f t="shared" ref="Y66:AB66" si="54">50-Y45*25</f>
        <v>61.543640324418604</v>
      </c>
      <c r="Z66" s="10">
        <f t="shared" si="54"/>
        <v>59.274184040671429</v>
      </c>
      <c r="AA66" s="35">
        <f t="shared" si="54"/>
        <v>54.849826186559149</v>
      </c>
      <c r="AB66" s="10">
        <f t="shared" si="54"/>
        <v>63.064366713053275</v>
      </c>
      <c r="AC66" s="35">
        <f t="shared" ref="AC66:AD66" si="55">50-AC45*25</f>
        <v>66.662827336466677</v>
      </c>
      <c r="AD66" s="10">
        <f t="shared" si="55"/>
        <v>70.668436762839207</v>
      </c>
      <c r="AE66" s="35">
        <f t="shared" ref="AE66:AF66" si="56">50-AE45*25</f>
        <v>73.771516330857551</v>
      </c>
      <c r="AF66" s="10">
        <f t="shared" si="56"/>
        <v>76.868972621807174</v>
      </c>
    </row>
    <row r="67" spans="15:32" x14ac:dyDescent="0.2">
      <c r="O67" s="1" t="s">
        <v>375</v>
      </c>
      <c r="P67">
        <v>1.2549999999999999</v>
      </c>
      <c r="Q67">
        <v>1.337</v>
      </c>
      <c r="R67">
        <v>-89.224999999999994</v>
      </c>
      <c r="X67" s="1" t="s">
        <v>375</v>
      </c>
      <c r="Y67" s="35">
        <f t="shared" ref="Y67:AB67" si="57">50-Y46*25</f>
        <v>65.955313491228935</v>
      </c>
      <c r="Z67" s="10">
        <f t="shared" si="57"/>
        <v>78.962758299146799</v>
      </c>
      <c r="AA67" s="35">
        <f t="shared" si="57"/>
        <v>100.59446325246421</v>
      </c>
      <c r="AB67" s="10">
        <f t="shared" si="57"/>
        <v>78.975153863240081</v>
      </c>
      <c r="AC67" s="35">
        <f t="shared" ref="AC67:AD67" si="58">50-AC46*25</f>
        <v>83.37609273412474</v>
      </c>
      <c r="AD67" s="10">
        <f t="shared" si="58"/>
        <v>90.265547391444841</v>
      </c>
      <c r="AE67" s="35">
        <f t="shared" ref="AE67:AF67" si="59">50-AE46*25</f>
        <v>93.865822348281256</v>
      </c>
      <c r="AF67" s="10">
        <f t="shared" si="59"/>
        <v>82.493870212575558</v>
      </c>
    </row>
    <row r="68" spans="15:32" x14ac:dyDescent="0.2">
      <c r="O68" s="30" t="s">
        <v>370</v>
      </c>
      <c r="P68">
        <v>1.1930000000000001</v>
      </c>
      <c r="Q68">
        <v>3.05</v>
      </c>
      <c r="R68">
        <v>-333.20650000000001</v>
      </c>
      <c r="X68" s="30" t="s">
        <v>370</v>
      </c>
      <c r="Y68" s="35">
        <f t="shared" ref="Y68:AB68" si="60">50-Y47*25</f>
        <v>92.168176340782708</v>
      </c>
      <c r="Z68" s="10">
        <f t="shared" si="60"/>
        <v>113.09780364630339</v>
      </c>
      <c r="AA68" s="35">
        <f t="shared" si="60"/>
        <v>110.23423649969084</v>
      </c>
      <c r="AB68" s="10">
        <f t="shared" si="60"/>
        <v>113.58583484853938</v>
      </c>
      <c r="AC68" s="35">
        <f t="shared" ref="AC68:AD68" si="61">50-AC47*25</f>
        <v>110.81205985930953</v>
      </c>
      <c r="AD68" s="10">
        <f t="shared" si="61"/>
        <v>109.39520559024321</v>
      </c>
      <c r="AE68" s="35">
        <f t="shared" ref="AE68:AF68" si="62">50-AE47*25</f>
        <v>103.55559691049766</v>
      </c>
      <c r="AF68" s="10">
        <f t="shared" si="62"/>
        <v>91.292410451633273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8C02C-32AF-BA43-BDB2-476224476D66}">
  <dimension ref="A1:AB59"/>
  <sheetViews>
    <sheetView topLeftCell="G15" workbookViewId="0">
      <selection activeCell="M40" sqref="M40"/>
    </sheetView>
  </sheetViews>
  <sheetFormatPr baseColWidth="10" defaultRowHeight="16" x14ac:dyDescent="0.2"/>
  <cols>
    <col min="3" max="3" width="9" bestFit="1" customWidth="1"/>
    <col min="5" max="5" width="9" bestFit="1" customWidth="1"/>
    <col min="7" max="7" width="9" bestFit="1" customWidth="1"/>
    <col min="9" max="9" width="9" bestFit="1" customWidth="1"/>
    <col min="11" max="11" width="9" bestFit="1" customWidth="1"/>
    <col min="20" max="20" width="18.6640625" customWidth="1"/>
  </cols>
  <sheetData>
    <row r="1" spans="1:21" x14ac:dyDescent="0.2">
      <c r="A1" s="1" t="s">
        <v>0</v>
      </c>
    </row>
    <row r="2" spans="1:21" x14ac:dyDescent="0.2">
      <c r="A2" s="1" t="s">
        <v>98</v>
      </c>
      <c r="B2">
        <v>27.211600000000001</v>
      </c>
    </row>
    <row r="3" spans="1:21" x14ac:dyDescent="0.2">
      <c r="A3" s="1" t="s">
        <v>90</v>
      </c>
      <c r="B3">
        <v>-188.9225659</v>
      </c>
      <c r="L3" s="1"/>
    </row>
    <row r="4" spans="1:21" x14ac:dyDescent="0.2">
      <c r="A4" s="1" t="s">
        <v>135</v>
      </c>
      <c r="B4">
        <f>$B$3+$B$30</f>
        <v>-743.68795590000002</v>
      </c>
      <c r="L4" s="1"/>
    </row>
    <row r="5" spans="1:21" x14ac:dyDescent="0.2">
      <c r="L5" s="1"/>
    </row>
    <row r="6" spans="1:21" s="1" customFormat="1" x14ac:dyDescent="0.2">
      <c r="A6" s="1" t="s">
        <v>308</v>
      </c>
      <c r="C6" s="1" t="s">
        <v>5</v>
      </c>
      <c r="E6" s="1" t="s">
        <v>6</v>
      </c>
      <c r="G6" s="1" t="s">
        <v>7</v>
      </c>
      <c r="I6" s="1" t="s">
        <v>8</v>
      </c>
      <c r="S6"/>
      <c r="T6"/>
      <c r="U6"/>
    </row>
    <row r="7" spans="1:21" x14ac:dyDescent="0.2">
      <c r="A7" t="s">
        <v>165</v>
      </c>
      <c r="B7">
        <v>-554.65445999999997</v>
      </c>
      <c r="C7" t="s">
        <v>172</v>
      </c>
      <c r="D7">
        <v>-743.69402000000002</v>
      </c>
      <c r="E7" t="s">
        <v>261</v>
      </c>
      <c r="F7">
        <v>-743.66168000000005</v>
      </c>
      <c r="G7" t="s">
        <v>193</v>
      </c>
      <c r="H7">
        <v>-743.66152999999997</v>
      </c>
      <c r="I7" t="s">
        <v>207</v>
      </c>
      <c r="J7">
        <v>-743.52368999999999</v>
      </c>
      <c r="O7" t="s">
        <v>147</v>
      </c>
      <c r="P7" t="s">
        <v>148</v>
      </c>
    </row>
    <row r="8" spans="1:21" x14ac:dyDescent="0.2">
      <c r="A8" t="s">
        <v>255</v>
      </c>
      <c r="B8">
        <v>-554.70668999999998</v>
      </c>
      <c r="C8" t="s">
        <v>237</v>
      </c>
      <c r="D8">
        <v>-743.69425999999999</v>
      </c>
      <c r="E8" t="s">
        <v>258</v>
      </c>
      <c r="F8">
        <v>-743.66660999999999</v>
      </c>
      <c r="G8" t="s">
        <v>202</v>
      </c>
      <c r="H8">
        <v>-743.66206999999997</v>
      </c>
      <c r="I8" t="s">
        <v>183</v>
      </c>
      <c r="J8">
        <v>-743.63565000000006</v>
      </c>
      <c r="O8" t="s">
        <v>408</v>
      </c>
      <c r="P8" t="s">
        <v>93</v>
      </c>
    </row>
    <row r="9" spans="1:21" x14ac:dyDescent="0.2">
      <c r="A9" t="s">
        <v>169</v>
      </c>
      <c r="B9">
        <v>-554.71736999999996</v>
      </c>
      <c r="C9" t="s">
        <v>199</v>
      </c>
      <c r="D9">
        <v>-743.69833000000006</v>
      </c>
      <c r="E9" t="s">
        <v>199</v>
      </c>
      <c r="F9">
        <v>-743.67078000000004</v>
      </c>
      <c r="G9" s="4" t="s">
        <v>232</v>
      </c>
      <c r="H9" s="4">
        <v>-743.66245000000004</v>
      </c>
      <c r="I9" t="s">
        <v>196</v>
      </c>
      <c r="J9">
        <v>-743.63606000000004</v>
      </c>
      <c r="O9" t="s">
        <v>419</v>
      </c>
      <c r="P9" t="s">
        <v>417</v>
      </c>
    </row>
    <row r="10" spans="1:21" x14ac:dyDescent="0.2">
      <c r="A10" t="s">
        <v>180</v>
      </c>
      <c r="B10">
        <v>-554.74293999999998</v>
      </c>
      <c r="C10" t="s">
        <v>3</v>
      </c>
      <c r="D10">
        <v>-743.69929999999999</v>
      </c>
      <c r="E10" t="s">
        <v>174</v>
      </c>
      <c r="F10">
        <v>-743.70194000000004</v>
      </c>
      <c r="G10" t="s">
        <v>229</v>
      </c>
      <c r="H10">
        <v>-743.66313000000002</v>
      </c>
      <c r="I10" t="s">
        <v>173</v>
      </c>
      <c r="J10">
        <v>-743.64883999999995</v>
      </c>
      <c r="O10" t="s">
        <v>420</v>
      </c>
      <c r="P10" t="s">
        <v>418</v>
      </c>
    </row>
    <row r="11" spans="1:21" x14ac:dyDescent="0.2">
      <c r="A11" t="s">
        <v>307</v>
      </c>
      <c r="B11">
        <v>-554.75747999999999</v>
      </c>
      <c r="C11" t="s">
        <v>191</v>
      </c>
      <c r="D11">
        <v>-743.69930999999997</v>
      </c>
      <c r="E11" t="s">
        <v>212</v>
      </c>
      <c r="F11">
        <v>-743.70205999999996</v>
      </c>
      <c r="G11" t="s">
        <v>289</v>
      </c>
      <c r="H11">
        <v>-743.66956000000005</v>
      </c>
      <c r="I11" t="s">
        <v>165</v>
      </c>
      <c r="J11">
        <v>-743.65515000000005</v>
      </c>
      <c r="O11" t="s">
        <v>409</v>
      </c>
      <c r="P11" s="18" t="s">
        <v>95</v>
      </c>
    </row>
    <row r="12" spans="1:21" x14ac:dyDescent="0.2">
      <c r="A12" t="s">
        <v>190</v>
      </c>
      <c r="B12">
        <v>-554.75864000000001</v>
      </c>
      <c r="C12" t="s">
        <v>160</v>
      </c>
      <c r="D12">
        <v>-743.69943000000001</v>
      </c>
      <c r="E12" t="s">
        <v>206</v>
      </c>
      <c r="F12">
        <v>-743.70586000000003</v>
      </c>
      <c r="G12" s="4" t="s">
        <v>192</v>
      </c>
      <c r="H12" s="4">
        <v>-743.67051000000004</v>
      </c>
      <c r="I12" t="s">
        <v>201</v>
      </c>
      <c r="J12">
        <v>-743.66638999999998</v>
      </c>
      <c r="P12" s="18" t="s">
        <v>96</v>
      </c>
    </row>
    <row r="13" spans="1:21" x14ac:dyDescent="0.2">
      <c r="A13" t="s">
        <v>157</v>
      </c>
      <c r="B13">
        <v>-554.75864999999999</v>
      </c>
      <c r="C13" t="s">
        <v>177</v>
      </c>
      <c r="D13">
        <v>-743.70075999999995</v>
      </c>
      <c r="E13" t="s">
        <v>229</v>
      </c>
      <c r="F13">
        <v>-743.72090000000003</v>
      </c>
      <c r="G13" t="s">
        <v>276</v>
      </c>
      <c r="H13">
        <v>-743.67078000000004</v>
      </c>
      <c r="I13" t="s">
        <v>159</v>
      </c>
      <c r="J13">
        <v>-743.69696999999996</v>
      </c>
      <c r="O13" t="s">
        <v>410</v>
      </c>
      <c r="P13" s="18" t="s">
        <v>97</v>
      </c>
      <c r="Q13" t="s">
        <v>411</v>
      </c>
      <c r="R13" t="s">
        <v>421</v>
      </c>
    </row>
    <row r="14" spans="1:21" x14ac:dyDescent="0.2">
      <c r="A14" t="s">
        <v>181</v>
      </c>
      <c r="B14">
        <v>-554.75890000000004</v>
      </c>
      <c r="C14" t="s">
        <v>159</v>
      </c>
      <c r="D14">
        <v>-743.70106999999996</v>
      </c>
      <c r="E14" t="s">
        <v>180</v>
      </c>
      <c r="F14">
        <v>-743.72585000000004</v>
      </c>
      <c r="G14" t="s">
        <v>183</v>
      </c>
      <c r="H14">
        <v>-743.67170999999996</v>
      </c>
      <c r="I14" t="s">
        <v>179</v>
      </c>
      <c r="J14">
        <v>-743.71195</v>
      </c>
      <c r="O14" t="s">
        <v>416</v>
      </c>
      <c r="P14" s="18" t="s">
        <v>149</v>
      </c>
      <c r="Q14" t="s">
        <v>412</v>
      </c>
      <c r="R14" t="s">
        <v>334</v>
      </c>
    </row>
    <row r="15" spans="1:21" x14ac:dyDescent="0.2">
      <c r="A15" t="s">
        <v>177</v>
      </c>
      <c r="B15">
        <v>-554.75986</v>
      </c>
      <c r="C15" t="s">
        <v>278</v>
      </c>
      <c r="D15">
        <v>-743.70194000000004</v>
      </c>
      <c r="E15" t="s">
        <v>240</v>
      </c>
      <c r="F15">
        <v>-743.72726</v>
      </c>
      <c r="G15" t="s">
        <v>247</v>
      </c>
      <c r="H15">
        <v>-743.67223999999999</v>
      </c>
      <c r="P15" s="18" t="s">
        <v>150</v>
      </c>
      <c r="Q15" t="s">
        <v>413</v>
      </c>
      <c r="R15" t="s">
        <v>335</v>
      </c>
    </row>
    <row r="16" spans="1:21" x14ac:dyDescent="0.2">
      <c r="A16" t="s">
        <v>202</v>
      </c>
      <c r="B16">
        <v>-554.75986999999998</v>
      </c>
      <c r="C16" t="s">
        <v>189</v>
      </c>
      <c r="D16">
        <v>-743.70204999999999</v>
      </c>
      <c r="E16" t="s">
        <v>213</v>
      </c>
      <c r="F16">
        <v>-743.72762</v>
      </c>
      <c r="G16" t="s">
        <v>255</v>
      </c>
      <c r="H16">
        <v>-743.67301999999995</v>
      </c>
      <c r="P16" s="18" t="s">
        <v>151</v>
      </c>
      <c r="Q16" t="s">
        <v>414</v>
      </c>
      <c r="R16" t="s">
        <v>338</v>
      </c>
    </row>
    <row r="17" spans="1:28" x14ac:dyDescent="0.2">
      <c r="A17" t="s">
        <v>196</v>
      </c>
      <c r="B17">
        <v>-554.75995</v>
      </c>
      <c r="C17" t="s">
        <v>2</v>
      </c>
      <c r="D17">
        <v>-743.70205999999996</v>
      </c>
      <c r="E17" t="s">
        <v>179</v>
      </c>
      <c r="F17">
        <v>-743.72866999999997</v>
      </c>
      <c r="G17" t="s">
        <v>162</v>
      </c>
      <c r="H17">
        <v>-743.68462</v>
      </c>
      <c r="P17" s="18" t="s">
        <v>152</v>
      </c>
      <c r="Q17" t="s">
        <v>415</v>
      </c>
      <c r="R17" t="s">
        <v>336</v>
      </c>
    </row>
    <row r="18" spans="1:28" x14ac:dyDescent="0.2">
      <c r="A18" t="s">
        <v>159</v>
      </c>
      <c r="B18">
        <v>-554.75999000000002</v>
      </c>
      <c r="C18" t="s">
        <v>235</v>
      </c>
      <c r="D18">
        <v>-743.70264999999995</v>
      </c>
      <c r="E18" t="s">
        <v>193</v>
      </c>
      <c r="F18">
        <v>-743.73006999999996</v>
      </c>
      <c r="G18" t="s">
        <v>186</v>
      </c>
      <c r="H18">
        <v>-743.70043999999996</v>
      </c>
      <c r="P18" s="18"/>
    </row>
    <row r="19" spans="1:28" x14ac:dyDescent="0.2">
      <c r="A19" t="s">
        <v>236</v>
      </c>
      <c r="B19">
        <v>-554.76004</v>
      </c>
      <c r="C19" t="s">
        <v>234</v>
      </c>
      <c r="D19">
        <v>-743.72162000000003</v>
      </c>
      <c r="E19" t="s">
        <v>233</v>
      </c>
      <c r="F19">
        <v>-743.73101999999994</v>
      </c>
      <c r="G19" t="s">
        <v>168</v>
      </c>
      <c r="H19">
        <v>-743.70194000000004</v>
      </c>
      <c r="P19" s="18"/>
    </row>
    <row r="20" spans="1:28" x14ac:dyDescent="0.2">
      <c r="A20" t="s">
        <v>207</v>
      </c>
      <c r="B20">
        <v>-554.76083000000006</v>
      </c>
      <c r="C20" t="s">
        <v>254</v>
      </c>
      <c r="D20">
        <v>-743.72428000000002</v>
      </c>
      <c r="E20" t="s">
        <v>169</v>
      </c>
      <c r="F20">
        <v>-743.73123999999996</v>
      </c>
      <c r="G20" t="s">
        <v>230</v>
      </c>
      <c r="H20">
        <v>-743.70204999999999</v>
      </c>
    </row>
    <row r="21" spans="1:28" x14ac:dyDescent="0.2">
      <c r="A21" t="s">
        <v>189</v>
      </c>
      <c r="B21">
        <v>-554.76084000000003</v>
      </c>
      <c r="C21" t="s">
        <v>184</v>
      </c>
      <c r="D21">
        <v>-743.72682999999995</v>
      </c>
      <c r="E21" t="s">
        <v>3</v>
      </c>
      <c r="F21">
        <v>-743.73154</v>
      </c>
      <c r="G21" t="s">
        <v>167</v>
      </c>
      <c r="H21">
        <v>-743.70660999999996</v>
      </c>
      <c r="P21" s="1"/>
      <c r="Q21" s="1"/>
      <c r="R21" s="1"/>
      <c r="S21" s="1"/>
    </row>
    <row r="22" spans="1:28" x14ac:dyDescent="0.2">
      <c r="A22" t="s">
        <v>235</v>
      </c>
      <c r="B22">
        <v>-554.76390000000004</v>
      </c>
      <c r="C22" t="s">
        <v>166</v>
      </c>
      <c r="D22">
        <v>-743.72726</v>
      </c>
      <c r="E22" t="s">
        <v>211</v>
      </c>
      <c r="F22">
        <v>-743.73176000000001</v>
      </c>
      <c r="G22" t="s">
        <v>197</v>
      </c>
      <c r="H22">
        <v>-743.72441000000003</v>
      </c>
      <c r="P22" s="1" t="s">
        <v>433</v>
      </c>
      <c r="Q22" s="1" t="s">
        <v>434</v>
      </c>
      <c r="R22" s="1" t="s">
        <v>435</v>
      </c>
      <c r="S22" s="1" t="s">
        <v>436</v>
      </c>
      <c r="T22" s="1" t="s">
        <v>445</v>
      </c>
      <c r="U22" s="1" t="s">
        <v>446</v>
      </c>
    </row>
    <row r="23" spans="1:28" x14ac:dyDescent="0.2">
      <c r="A23" t="s">
        <v>176</v>
      </c>
      <c r="B23">
        <v>-554.76412000000005</v>
      </c>
      <c r="C23" t="s">
        <v>229</v>
      </c>
      <c r="D23">
        <v>-743.72803999999996</v>
      </c>
      <c r="E23" t="s">
        <v>249</v>
      </c>
      <c r="F23">
        <v>-743.73328000000004</v>
      </c>
      <c r="G23" t="s">
        <v>157</v>
      </c>
      <c r="H23">
        <v>-743.72492999999997</v>
      </c>
      <c r="O23" s="26" t="s">
        <v>441</v>
      </c>
      <c r="P23" s="27">
        <f>B30</f>
        <v>-554.76539000000002</v>
      </c>
      <c r="Q23" s="27">
        <v>-554.77374999999995</v>
      </c>
      <c r="R23" s="27">
        <v>-554.77946080000004</v>
      </c>
      <c r="S23" s="27">
        <v>-554.77900829999999</v>
      </c>
      <c r="T23">
        <v>-554.77373650000004</v>
      </c>
      <c r="U23">
        <v>-554.75178100000005</v>
      </c>
    </row>
    <row r="24" spans="1:28" x14ac:dyDescent="0.2">
      <c r="A24" t="s">
        <v>186</v>
      </c>
      <c r="B24">
        <v>-554.76442999999995</v>
      </c>
      <c r="C24" t="s">
        <v>307</v>
      </c>
      <c r="D24">
        <v>-743.72860000000003</v>
      </c>
      <c r="E24" t="s">
        <v>259</v>
      </c>
      <c r="F24">
        <v>-743.73343999999997</v>
      </c>
      <c r="G24" t="s">
        <v>156</v>
      </c>
      <c r="H24">
        <v>-743.72550999999999</v>
      </c>
      <c r="O24" s="26" t="s">
        <v>442</v>
      </c>
      <c r="P24" s="27">
        <f>P23+$B$3</f>
        <v>-743.68795590000002</v>
      </c>
      <c r="Q24" s="27">
        <f t="shared" ref="Q24:S24" si="0">Q23+$B$3</f>
        <v>-743.69631589999995</v>
      </c>
      <c r="R24" s="27">
        <f t="shared" si="0"/>
        <v>-743.70202670000003</v>
      </c>
      <c r="S24" s="27">
        <f t="shared" si="0"/>
        <v>-743.70157419999998</v>
      </c>
      <c r="T24" s="27">
        <f t="shared" ref="T24" si="1">T23+$B$3</f>
        <v>-743.69630240000004</v>
      </c>
      <c r="U24" s="27">
        <f t="shared" ref="U24" si="2">U23+$B$3</f>
        <v>-743.67434690000005</v>
      </c>
      <c r="W24" s="9">
        <f>(P24-$P$24)*$B$2</f>
        <v>0</v>
      </c>
      <c r="X24" s="9">
        <f>(Q24-$P$24)*$B$2</f>
        <v>-0.2274889759979617</v>
      </c>
      <c r="Y24" s="9">
        <f>(R24-$P$24)*$B$2</f>
        <v>-0.38288898128035787</v>
      </c>
      <c r="Z24" s="9">
        <f>(S24-$P$24)*$B$2</f>
        <v>-0.37057573227896301</v>
      </c>
      <c r="AA24" s="9">
        <f t="shared" ref="AA24:AB38" si="3">(T24-$P$24)*$B$2</f>
        <v>-0.22712161940043599</v>
      </c>
      <c r="AB24" s="9">
        <f t="shared" si="3"/>
        <v>0.37032266439929257</v>
      </c>
    </row>
    <row r="25" spans="1:28" x14ac:dyDescent="0.2">
      <c r="A25" t="s">
        <v>234</v>
      </c>
      <c r="B25">
        <v>-554.76468999999997</v>
      </c>
      <c r="C25" t="s">
        <v>202</v>
      </c>
      <c r="D25">
        <v>-743.73042999999996</v>
      </c>
      <c r="E25" t="s">
        <v>181</v>
      </c>
      <c r="F25">
        <v>-743.73508000000004</v>
      </c>
      <c r="G25" s="4" t="s">
        <v>254</v>
      </c>
      <c r="H25" s="4">
        <v>-743.72612000000004</v>
      </c>
      <c r="O25" s="1" t="s">
        <v>93</v>
      </c>
      <c r="P25" s="27">
        <v>-743.69832812699997</v>
      </c>
      <c r="Q25" s="27">
        <v>-743.70903065100003</v>
      </c>
      <c r="R25" s="27">
        <v>-743.71476096599997</v>
      </c>
      <c r="S25" s="27">
        <v>-743.72101282000006</v>
      </c>
      <c r="T25">
        <v>-743.70894494599997</v>
      </c>
      <c r="U25">
        <v>-743.68234627899994</v>
      </c>
      <c r="V25" s="1" t="s">
        <v>93</v>
      </c>
      <c r="W25" s="9">
        <f>(P25-$P$24)*$B$2</f>
        <v>-0.28224489223178495</v>
      </c>
      <c r="X25" s="9">
        <f>(Q25-$P$24)*$B$2</f>
        <v>-0.57347769431199891</v>
      </c>
      <c r="Y25" s="9">
        <f>(R25-$P$24)*$B$2</f>
        <v>-0.72940873396428552</v>
      </c>
      <c r="Z25" s="9">
        <f>(S25-$P$24)*$B$2</f>
        <v>-0.89953168427296493</v>
      </c>
      <c r="AA25" s="9">
        <f t="shared" si="3"/>
        <v>-0.57114552413235409</v>
      </c>
      <c r="AB25" s="9">
        <f t="shared" si="3"/>
        <v>0.15264676280566819</v>
      </c>
    </row>
    <row r="26" spans="1:28" x14ac:dyDescent="0.2">
      <c r="A26" t="s">
        <v>233</v>
      </c>
      <c r="B26">
        <v>-554.76469999999995</v>
      </c>
      <c r="C26" t="s">
        <v>207</v>
      </c>
      <c r="D26">
        <v>-743.73176000000001</v>
      </c>
      <c r="E26" t="s">
        <v>188</v>
      </c>
      <c r="F26">
        <v>-743.73663999999997</v>
      </c>
      <c r="G26" s="4" t="s">
        <v>184</v>
      </c>
      <c r="H26" s="4">
        <v>-743.72685000000001</v>
      </c>
      <c r="O26" s="1" t="s">
        <v>461</v>
      </c>
      <c r="P26" s="27">
        <v>-743.69469790000005</v>
      </c>
      <c r="Q26" s="27">
        <v>-743.7046206</v>
      </c>
      <c r="R26" s="27">
        <v>-743.71350140000004</v>
      </c>
      <c r="S26" s="27">
        <v>-743.71247400000004</v>
      </c>
      <c r="T26">
        <v>-743.70867727300003</v>
      </c>
      <c r="U26">
        <v>-743.688538601</v>
      </c>
      <c r="V26" s="1" t="s">
        <v>461</v>
      </c>
      <c r="W26" s="9">
        <f>(P26-$P$24)*$B$2</f>
        <v>-0.18346060720084661</v>
      </c>
      <c r="X26" s="9">
        <f>(Q26-$P$24)*$B$2</f>
        <v>-0.45347315051941328</v>
      </c>
      <c r="Y26" s="9">
        <f>(R26-$P$24)*$B$2</f>
        <v>-0.69513392780057404</v>
      </c>
      <c r="Z26" s="9">
        <f>(S26-$P$24)*$B$2</f>
        <v>-0.66717672996062505</v>
      </c>
      <c r="AA26" s="9">
        <f t="shared" ref="AA26" si="4">(T26-$P$24)*$B$2</f>
        <v>-0.56386171352720449</v>
      </c>
      <c r="AB26" s="9">
        <f t="shared" ref="AB26" si="5">(U26-$P$24)*$B$2</f>
        <v>-1.585622653118662E-2</v>
      </c>
    </row>
    <row r="27" spans="1:28" x14ac:dyDescent="0.2">
      <c r="A27" t="s">
        <v>164</v>
      </c>
      <c r="B27">
        <v>-554.76471000000004</v>
      </c>
      <c r="C27" t="s">
        <v>256</v>
      </c>
      <c r="D27">
        <v>-743.73463000000004</v>
      </c>
      <c r="E27" t="s">
        <v>241</v>
      </c>
      <c r="F27">
        <v>-743.73827000000006</v>
      </c>
      <c r="G27" t="s">
        <v>240</v>
      </c>
      <c r="H27">
        <v>-743.72855000000004</v>
      </c>
      <c r="O27" s="1" t="s">
        <v>417</v>
      </c>
      <c r="P27" s="27">
        <v>-743.698168861</v>
      </c>
      <c r="Q27" s="27">
        <v>-743.70617833699998</v>
      </c>
      <c r="R27" s="27">
        <v>-743.71263881699997</v>
      </c>
      <c r="S27" s="27">
        <v>-743.71194203699997</v>
      </c>
      <c r="T27">
        <v>-743.708240832</v>
      </c>
      <c r="U27">
        <v>-743.68773280000005</v>
      </c>
      <c r="V27" s="1" t="s">
        <v>417</v>
      </c>
      <c r="W27" s="9">
        <f>(P27-$P$24)*$B$2</f>
        <v>-0.27791100954703563</v>
      </c>
      <c r="X27" s="9">
        <f>(Q27-$P$24)*$B$2</f>
        <v>-0.49586166666819498</v>
      </c>
      <c r="Y27" s="9">
        <f>(R27-$P$24)*$B$2</f>
        <v>-0.67166166423584128</v>
      </c>
      <c r="Z27" s="9">
        <f>(S27-$P$24)*$B$2</f>
        <v>-0.65270116558788482</v>
      </c>
      <c r="AA27" s="9">
        <f t="shared" si="3"/>
        <v>-0.55198545561069334</v>
      </c>
      <c r="AB27" s="9">
        <f t="shared" si="3"/>
        <v>6.0709079592123549E-3</v>
      </c>
    </row>
    <row r="28" spans="1:28" x14ac:dyDescent="0.2">
      <c r="A28" t="s">
        <v>2</v>
      </c>
      <c r="B28">
        <v>-554.76521000000002</v>
      </c>
      <c r="C28" t="s">
        <v>239</v>
      </c>
      <c r="D28">
        <v>-743.7355</v>
      </c>
      <c r="E28" t="s">
        <v>278</v>
      </c>
      <c r="F28">
        <v>-743.74031000000002</v>
      </c>
      <c r="G28" t="s">
        <v>278</v>
      </c>
      <c r="H28">
        <v>-743.72906</v>
      </c>
      <c r="O28" s="1" t="s">
        <v>418</v>
      </c>
      <c r="P28" s="27">
        <v>-743.68971258199997</v>
      </c>
      <c r="Q28" s="27">
        <v>-743.70694254600005</v>
      </c>
      <c r="R28" s="27">
        <v>-743.71378411900002</v>
      </c>
      <c r="S28" s="27">
        <v>-743.72067767999999</v>
      </c>
      <c r="T28">
        <v>-743.70835906399998</v>
      </c>
      <c r="U28">
        <v>-743.67801521000001</v>
      </c>
      <c r="V28" s="1" t="s">
        <v>418</v>
      </c>
      <c r="W28" s="9">
        <f>(P28-$P$24)*$B$2</f>
        <v>-4.7802127909843783E-2</v>
      </c>
      <c r="X28" s="9">
        <f>(Q28-$P$24)*$B$2</f>
        <v>-0.51665701629442462</v>
      </c>
      <c r="Y28" s="9">
        <f>(R28-$P$24)*$B$2</f>
        <v>-0.70282716414052349</v>
      </c>
      <c r="Z28" s="9">
        <f>(S28-$P$24)*$B$2</f>
        <v>-0.89041198864730309</v>
      </c>
      <c r="AA28" s="9">
        <f t="shared" si="3"/>
        <v>-0.55520273750126936</v>
      </c>
      <c r="AB28" s="9">
        <f t="shared" si="3"/>
        <v>0.27050208000420778</v>
      </c>
    </row>
    <row r="29" spans="1:28" x14ac:dyDescent="0.2">
      <c r="A29" t="s">
        <v>289</v>
      </c>
      <c r="B29">
        <v>-554.76538000000005</v>
      </c>
      <c r="C29" t="s">
        <v>204</v>
      </c>
      <c r="D29">
        <v>-743.74033999999995</v>
      </c>
      <c r="E29" t="s">
        <v>230</v>
      </c>
      <c r="F29">
        <v>-743.74100999999996</v>
      </c>
      <c r="G29" s="4" t="s">
        <v>200</v>
      </c>
      <c r="H29" s="4">
        <v>-743.72910000000002</v>
      </c>
      <c r="O29" s="30" t="s">
        <v>95</v>
      </c>
      <c r="P29" s="27">
        <v>-743.74723180199999</v>
      </c>
      <c r="Q29" s="28">
        <v>-743.75095773999999</v>
      </c>
      <c r="R29" s="27">
        <v>-743.75205574999995</v>
      </c>
      <c r="S29" s="27">
        <v>-743.76397004299997</v>
      </c>
      <c r="T29">
        <v>-743.73199089399998</v>
      </c>
      <c r="U29">
        <v>-743.69810924499996</v>
      </c>
      <c r="V29" s="30" t="s">
        <v>95</v>
      </c>
      <c r="W29" s="9">
        <f>(P29-$P$24)*$B$2</f>
        <v>-1.6129921348623177</v>
      </c>
      <c r="X29" s="9">
        <f>(Q29-$P$24)*$B$2</f>
        <v>-1.7143808693431806</v>
      </c>
      <c r="Y29" s="9">
        <f>(R29-$P$24)*$B$2</f>
        <v>-1.7442594782582075</v>
      </c>
      <c r="Z29" s="9">
        <f>(S29-$P$24)*$B$2</f>
        <v>-2.0684664536574973</v>
      </c>
      <c r="AA29" s="9">
        <f t="shared" si="3"/>
        <v>-1.1982626427292518</v>
      </c>
      <c r="AB29" s="9">
        <f t="shared" si="3"/>
        <v>-0.27628876280023518</v>
      </c>
    </row>
    <row r="30" spans="1:28" x14ac:dyDescent="0.2">
      <c r="A30" s="1" t="s">
        <v>253</v>
      </c>
      <c r="B30" s="1">
        <v>-554.76539000000002</v>
      </c>
      <c r="C30" t="s">
        <v>262</v>
      </c>
      <c r="D30">
        <v>-743.74100999999996</v>
      </c>
      <c r="E30" t="s">
        <v>165</v>
      </c>
      <c r="F30">
        <v>-743.7414</v>
      </c>
      <c r="G30" s="4" t="s">
        <v>250</v>
      </c>
      <c r="H30" s="4">
        <v>-743.73023999999998</v>
      </c>
      <c r="O30" s="30" t="s">
        <v>439</v>
      </c>
      <c r="P30" s="27">
        <v>-743.72684228000003</v>
      </c>
      <c r="Q30" s="27">
        <v>-743.69351399000004</v>
      </c>
      <c r="R30" s="27">
        <v>-743.699535427</v>
      </c>
      <c r="S30" s="27">
        <v>-743.70339901299997</v>
      </c>
      <c r="T30">
        <v>-743.696529682</v>
      </c>
      <c r="U30">
        <v>-743.67719401700003</v>
      </c>
      <c r="V30" s="30" t="s">
        <v>439</v>
      </c>
      <c r="W30" s="9">
        <f>(P30-$P$24)*$B$2</f>
        <v>-1.0581606180082206</v>
      </c>
      <c r="X30" s="9">
        <f>(Q30-$P$24)*$B$2</f>
        <v>-0.15124452184460616</v>
      </c>
      <c r="Y30" s="9">
        <f>(R30-$P$24)*$B$2</f>
        <v>-0.31509745691267677</v>
      </c>
      <c r="Z30" s="9">
        <f>(S30-$P$24)*$B$2</f>
        <v>-0.42023181370934709</v>
      </c>
      <c r="AA30" s="9">
        <f t="shared" si="3"/>
        <v>-0.23330632627078995</v>
      </c>
      <c r="AB30" s="9">
        <f t="shared" si="3"/>
        <v>0.2928480554424322</v>
      </c>
    </row>
    <row r="31" spans="1:28" x14ac:dyDescent="0.2">
      <c r="C31" t="s">
        <v>165</v>
      </c>
      <c r="D31">
        <v>-743.74234999999999</v>
      </c>
      <c r="E31" t="s">
        <v>156</v>
      </c>
      <c r="F31">
        <v>-743.74257</v>
      </c>
      <c r="G31" s="4" t="s">
        <v>181</v>
      </c>
      <c r="H31" s="4">
        <v>-743.73032999999998</v>
      </c>
      <c r="O31" s="30" t="s">
        <v>440</v>
      </c>
      <c r="P31" s="2">
        <v>-743.69756756599998</v>
      </c>
      <c r="Q31">
        <v>-743.70348578200003</v>
      </c>
      <c r="R31" s="11">
        <v>-743.70830828500004</v>
      </c>
      <c r="S31">
        <v>-743.71450056599997</v>
      </c>
      <c r="T31">
        <v>-743.70017468399999</v>
      </c>
      <c r="U31">
        <v>-743.67719401900001</v>
      </c>
      <c r="V31" s="30" t="s">
        <v>440</v>
      </c>
      <c r="W31" s="9">
        <f>(P31-$P$24)*$B$2</f>
        <v>-0.2615488105243815</v>
      </c>
      <c r="X31" s="9">
        <f>(Q31-$P$24)*$B$2</f>
        <v>-0.42259293703146722</v>
      </c>
      <c r="Y31" s="9">
        <f>(R31-$P$24)*$B$2</f>
        <v>-0.55382095966664735</v>
      </c>
      <c r="Z31" s="9">
        <f>(S31-$P$24)*$B$2</f>
        <v>-0.72232283332423286</v>
      </c>
      <c r="AA31" s="9">
        <f>(T31-$P$24)*$B$2</f>
        <v>-0.33249266269357475</v>
      </c>
      <c r="AB31" s="9">
        <f>(U31-$P$24)*$B$2</f>
        <v>0.29284800101980774</v>
      </c>
    </row>
    <row r="32" spans="1:28" x14ac:dyDescent="0.2">
      <c r="C32" t="s">
        <v>176</v>
      </c>
      <c r="D32">
        <v>-743.74248</v>
      </c>
      <c r="E32" t="s">
        <v>256</v>
      </c>
      <c r="F32">
        <v>-743.74354000000005</v>
      </c>
      <c r="G32" t="s">
        <v>159</v>
      </c>
      <c r="H32">
        <v>-743.73113000000001</v>
      </c>
      <c r="O32" s="30" t="s">
        <v>443</v>
      </c>
      <c r="P32" s="2">
        <v>-743.72720770900003</v>
      </c>
      <c r="Q32">
        <v>-743.73301568099998</v>
      </c>
      <c r="R32">
        <v>-743.73663632</v>
      </c>
      <c r="S32">
        <v>-743.73840067100002</v>
      </c>
      <c r="T32">
        <v>-743.72870109200005</v>
      </c>
      <c r="U32">
        <v>-743.71759774099996</v>
      </c>
      <c r="V32" s="30" t="s">
        <v>443</v>
      </c>
      <c r="W32" s="9">
        <f>(P32-$P$24)*$B$2</f>
        <v>-1.068104525784582</v>
      </c>
      <c r="X32" s="9">
        <f>(Q32-$P$24)*$B$2</f>
        <v>-1.2261487366586081</v>
      </c>
      <c r="Y32" s="9">
        <f>(R32-$P$24)*$B$2</f>
        <v>-1.3246721168715212</v>
      </c>
      <c r="Z32" s="9">
        <f>(S32-$P$24)*$B$2</f>
        <v>-1.3726829305436605</v>
      </c>
      <c r="AA32" s="9">
        <f t="shared" si="3"/>
        <v>-1.10874186662805</v>
      </c>
      <c r="AB32" s="9">
        <f t="shared" si="3"/>
        <v>-0.80660192055405633</v>
      </c>
    </row>
    <row r="33" spans="3:28" x14ac:dyDescent="0.2">
      <c r="C33" t="s">
        <v>276</v>
      </c>
      <c r="D33">
        <v>-743.74257</v>
      </c>
      <c r="E33" t="s">
        <v>170</v>
      </c>
      <c r="F33">
        <v>-743.74392</v>
      </c>
      <c r="G33" s="4" t="s">
        <v>182</v>
      </c>
      <c r="H33" s="4">
        <v>-743.73171000000002</v>
      </c>
      <c r="O33" s="1" t="s">
        <v>421</v>
      </c>
      <c r="P33">
        <v>-743.73097504099997</v>
      </c>
      <c r="Q33">
        <v>-743.73510116700004</v>
      </c>
      <c r="R33">
        <v>-743.73364721799999</v>
      </c>
      <c r="S33">
        <v>-743.73552306800002</v>
      </c>
      <c r="T33">
        <v>-743.738161977</v>
      </c>
      <c r="U33">
        <v>-743.70503238699996</v>
      </c>
      <c r="V33" s="1" t="s">
        <v>421</v>
      </c>
      <c r="W33" s="9">
        <f>(P33-$P$24)*$B$2</f>
        <v>-1.1706196572341085</v>
      </c>
      <c r="X33" s="9">
        <f>(Q33-$P$24)*$B$2</f>
        <v>-1.2828981474977164</v>
      </c>
      <c r="Y33" s="9">
        <f>(R33-$P$24)*$B$2</f>
        <v>-1.2433338688879128</v>
      </c>
      <c r="Z33" s="9">
        <f>(S33-$P$24)*$B$2</f>
        <v>-1.2943787487488134</v>
      </c>
      <c r="AA33" s="9">
        <f>(T33-$P$24)*$B$2</f>
        <v>-1.3661876848927745</v>
      </c>
      <c r="AB33" s="9">
        <f>(U33-$P$24)*$B$2</f>
        <v>-0.46467853364757394</v>
      </c>
    </row>
    <row r="34" spans="3:28" x14ac:dyDescent="0.2">
      <c r="C34" t="s">
        <v>173</v>
      </c>
      <c r="D34">
        <v>-743.74278000000004</v>
      </c>
      <c r="E34" t="s">
        <v>276</v>
      </c>
      <c r="F34">
        <v>-743.74582999999996</v>
      </c>
      <c r="G34" t="s">
        <v>234</v>
      </c>
      <c r="H34">
        <v>-743.73180000000002</v>
      </c>
      <c r="O34" s="1" t="s">
        <v>334</v>
      </c>
      <c r="P34">
        <v>-743.73195280300001</v>
      </c>
      <c r="Q34">
        <v>-743.73820580899996</v>
      </c>
      <c r="R34">
        <v>-743.73260645300002</v>
      </c>
      <c r="S34">
        <v>-743.74054160200001</v>
      </c>
      <c r="T34">
        <v>-743.72881307099999</v>
      </c>
      <c r="U34">
        <v>-743.69253059499999</v>
      </c>
      <c r="V34" s="1" t="s">
        <v>334</v>
      </c>
      <c r="W34" s="9">
        <f>(P34-$P$24)*$B$2</f>
        <v>-1.1972261256746075</v>
      </c>
      <c r="X34" s="9">
        <f>(Q34-$P$24)*$B$2</f>
        <v>-1.3673804237428935</v>
      </c>
      <c r="Y34" s="9">
        <f>(R34-$P$24)*$B$2</f>
        <v>-1.215012988014712</v>
      </c>
      <c r="Z34" s="9">
        <f>(S34-$P$24)*$B$2</f>
        <v>-1.4309410885428619</v>
      </c>
      <c r="AA34" s="9">
        <f>(T34-$P$24)*$B$2</f>
        <v>-1.1117889943827985</v>
      </c>
      <c r="AB34" s="9">
        <f>(U34-$P$24)*$B$2</f>
        <v>-0.12448477046128902</v>
      </c>
    </row>
    <row r="35" spans="3:28" x14ac:dyDescent="0.2">
      <c r="C35" t="s">
        <v>198</v>
      </c>
      <c r="D35">
        <v>-743.74392</v>
      </c>
      <c r="E35" t="s">
        <v>196</v>
      </c>
      <c r="F35">
        <v>-743.74666000000002</v>
      </c>
      <c r="G35" t="s">
        <v>190</v>
      </c>
      <c r="H35">
        <v>-743.7319</v>
      </c>
      <c r="O35" s="30" t="s">
        <v>444</v>
      </c>
      <c r="P35" s="2">
        <v>-743.61727493499995</v>
      </c>
      <c r="Q35">
        <v>-743.608840891</v>
      </c>
      <c r="R35">
        <v>-743.62172561800003</v>
      </c>
      <c r="S35">
        <v>-743.61586582899997</v>
      </c>
      <c r="T35">
        <v>-743.65107022699999</v>
      </c>
      <c r="U35">
        <v>-743.61467894899999</v>
      </c>
      <c r="V35" s="30" t="s">
        <v>444</v>
      </c>
      <c r="W35" s="9">
        <f>(P35-$P$24)*$B$2</f>
        <v>1.9233421471957699</v>
      </c>
      <c r="X35" s="9">
        <f>(Q35-$P$24)*$B$2</f>
        <v>2.1528459789049474</v>
      </c>
      <c r="Y35" s="9">
        <f>(R35-$P$24)*$B$2</f>
        <v>1.8022319416709893</v>
      </c>
      <c r="Z35" s="9">
        <f>(S35-$P$24)*$B$2</f>
        <v>1.9616861760249016</v>
      </c>
      <c r="AA35" s="9">
        <f>(T35-$P$24)*$B$2</f>
        <v>1.0037181794075858</v>
      </c>
      <c r="AB35" s="9">
        <f>(U35-$P$24)*$B$2</f>
        <v>1.9939830798322884</v>
      </c>
    </row>
    <row r="36" spans="3:28" x14ac:dyDescent="0.2">
      <c r="C36" t="s">
        <v>179</v>
      </c>
      <c r="D36">
        <v>-743.74663999999996</v>
      </c>
      <c r="E36" t="s">
        <v>277</v>
      </c>
      <c r="F36">
        <v>-743.74684000000002</v>
      </c>
      <c r="G36" s="4" t="s">
        <v>3</v>
      </c>
      <c r="H36" s="4">
        <v>-743.73244999999997</v>
      </c>
      <c r="O36" s="1" t="s">
        <v>335</v>
      </c>
      <c r="P36">
        <v>-743.746694585</v>
      </c>
      <c r="Q36">
        <v>-743.74426920099995</v>
      </c>
      <c r="R36">
        <v>-743.74677847500004</v>
      </c>
      <c r="S36">
        <v>-743.74079173999996</v>
      </c>
      <c r="T36">
        <v>-743.71942197600004</v>
      </c>
      <c r="U36">
        <v>-743.69667848899996</v>
      </c>
      <c r="V36" s="1" t="s">
        <v>335</v>
      </c>
      <c r="W36" s="9">
        <f>(P36-$P$24)*$B$2</f>
        <v>-1.5983736007454625</v>
      </c>
      <c r="X36" s="9">
        <f>(Q36-$P$24)*$B$2</f>
        <v>-1.5323750214897476</v>
      </c>
      <c r="Y36" s="9">
        <f>(R36-$P$24)*$B$2</f>
        <v>-1.6006563818705979</v>
      </c>
      <c r="Z36" s="9">
        <f>(S36-$P$24)*$B$2</f>
        <v>-1.4377477437424584</v>
      </c>
      <c r="AA36" s="9">
        <f t="shared" si="3"/>
        <v>-0.85624227368201267</v>
      </c>
      <c r="AB36" s="9">
        <f t="shared" si="3"/>
        <v>-0.23735560283088952</v>
      </c>
    </row>
    <row r="37" spans="3:28" x14ac:dyDescent="0.2">
      <c r="C37" t="s">
        <v>156</v>
      </c>
      <c r="D37">
        <v>-743.74665000000005</v>
      </c>
      <c r="E37" t="s">
        <v>205</v>
      </c>
      <c r="F37">
        <v>-743.74722999999994</v>
      </c>
      <c r="G37" s="4" t="s">
        <v>211</v>
      </c>
      <c r="H37" s="4">
        <v>-743.73302000000001</v>
      </c>
      <c r="O37" s="1" t="s">
        <v>338</v>
      </c>
      <c r="P37">
        <v>-743.64405412099995</v>
      </c>
      <c r="Q37">
        <v>-743.64317778700001</v>
      </c>
      <c r="R37">
        <v>-743.64474800100004</v>
      </c>
      <c r="S37">
        <v>-743.63735733600004</v>
      </c>
      <c r="T37">
        <v>-743.62982708499999</v>
      </c>
      <c r="U37">
        <v>-743.58797261699999</v>
      </c>
      <c r="V37" s="1" t="s">
        <v>338</v>
      </c>
      <c r="W37" s="9">
        <f>(P37-$P$24)*$B$2</f>
        <v>1.1946376494382014</v>
      </c>
      <c r="X37" s="9">
        <f>(Q37-$P$24)*$B$2</f>
        <v>1.2184840997109816</v>
      </c>
      <c r="Y37" s="9">
        <f>(R37-$P$24)*$B$2</f>
        <v>1.1757560644278802</v>
      </c>
      <c r="Z37" s="9">
        <f>(S37-$P$24)*$B$2</f>
        <v>1.3768678841419517</v>
      </c>
      <c r="AA37" s="9">
        <f t="shared" si="3"/>
        <v>1.5817780622548672</v>
      </c>
      <c r="AB37" s="9">
        <f t="shared" si="3"/>
        <v>2.7207051036835805</v>
      </c>
    </row>
    <row r="38" spans="3:28" x14ac:dyDescent="0.2">
      <c r="C38" t="s">
        <v>206</v>
      </c>
      <c r="D38">
        <v>-743.74666000000002</v>
      </c>
      <c r="E38" t="s">
        <v>289</v>
      </c>
      <c r="F38">
        <v>-743.75600999999995</v>
      </c>
      <c r="G38" s="4" t="s">
        <v>2</v>
      </c>
      <c r="H38" s="4">
        <v>-743.73302999999999</v>
      </c>
      <c r="O38" s="1" t="s">
        <v>336</v>
      </c>
      <c r="P38">
        <v>-743.69099983800004</v>
      </c>
      <c r="Q38">
        <v>-743.68574838699999</v>
      </c>
      <c r="R38">
        <v>-743.687621444</v>
      </c>
      <c r="S38">
        <v>-743.67142820100003</v>
      </c>
      <c r="T38">
        <v>-743.65974550099997</v>
      </c>
      <c r="U38">
        <v>-743.63453095</v>
      </c>
      <c r="V38" s="1" t="s">
        <v>336</v>
      </c>
      <c r="W38" s="9">
        <f>(P38-$P$24)*$B$2</f>
        <v>-8.2830423281314236E-2</v>
      </c>
      <c r="X38" s="9">
        <f>(Q38-$P$24)*$B$2</f>
        <v>6.0069960751624601E-2</v>
      </c>
      <c r="Y38" s="9">
        <f>(R38-$P$24)*$B$2</f>
        <v>9.1010828901085909E-3</v>
      </c>
      <c r="Z38" s="9">
        <f>(S38-$P$24)*$B$2</f>
        <v>0.44974513410823252</v>
      </c>
      <c r="AA38" s="9">
        <f t="shared" si="3"/>
        <v>0.76765009342962653</v>
      </c>
      <c r="AB38" s="9">
        <f t="shared" si="3"/>
        <v>1.4537783694205839</v>
      </c>
    </row>
    <row r="39" spans="3:28" x14ac:dyDescent="0.2">
      <c r="C39" t="s">
        <v>182</v>
      </c>
      <c r="D39">
        <v>-743.74722999999994</v>
      </c>
      <c r="G39" s="4" t="s">
        <v>248</v>
      </c>
      <c r="H39" s="4">
        <v>-743.73352999999997</v>
      </c>
    </row>
    <row r="40" spans="3:28" x14ac:dyDescent="0.2">
      <c r="G40" t="s">
        <v>179</v>
      </c>
      <c r="H40">
        <v>-743.73396000000002</v>
      </c>
      <c r="X40" s="11"/>
      <c r="AA40" s="6"/>
    </row>
    <row r="41" spans="3:28" x14ac:dyDescent="0.2">
      <c r="G41" t="s">
        <v>201</v>
      </c>
      <c r="H41">
        <v>-743.73496</v>
      </c>
      <c r="W41" s="10">
        <f>50-W24*25</f>
        <v>50</v>
      </c>
      <c r="X41" s="10">
        <f>50-X24*25</f>
        <v>55.687224399949045</v>
      </c>
      <c r="Y41" s="10">
        <f>50-Y24*25</f>
        <v>59.572224532008946</v>
      </c>
      <c r="Z41" s="10">
        <f>50-Z24*25</f>
        <v>59.264393306974071</v>
      </c>
      <c r="AA41" s="10">
        <f>50-AA24*25</f>
        <v>55.678040485010897</v>
      </c>
      <c r="AB41" s="10">
        <f>50-AB24*25</f>
        <v>40.741933390017685</v>
      </c>
    </row>
    <row r="42" spans="3:28" x14ac:dyDescent="0.2">
      <c r="G42" s="4" t="s">
        <v>307</v>
      </c>
      <c r="H42" s="4">
        <v>-743.73663999999997</v>
      </c>
      <c r="O42" s="1" t="s">
        <v>93</v>
      </c>
      <c r="P42">
        <v>1.1879999999999999</v>
      </c>
      <c r="Q42">
        <v>1.19</v>
      </c>
      <c r="V42" s="32" t="s">
        <v>93</v>
      </c>
      <c r="W42" s="33">
        <f>50-W25*25</f>
        <v>57.056122305794624</v>
      </c>
      <c r="X42" s="33">
        <f>50-X25*25</f>
        <v>64.33694235779997</v>
      </c>
      <c r="Y42" s="33">
        <f>50-Y25*25</f>
        <v>68.235218349107143</v>
      </c>
      <c r="Z42" s="33">
        <f>50-Z25*25</f>
        <v>72.488292106824119</v>
      </c>
      <c r="AA42" s="33">
        <f>50-AA25*25</f>
        <v>64.27863810330885</v>
      </c>
      <c r="AB42" s="33">
        <f>50-AB25*25</f>
        <v>46.183830929858296</v>
      </c>
    </row>
    <row r="43" spans="3:28" x14ac:dyDescent="0.2">
      <c r="G43" t="s">
        <v>199</v>
      </c>
      <c r="H43">
        <v>-743.73692000000005</v>
      </c>
      <c r="O43" s="1" t="s">
        <v>461</v>
      </c>
      <c r="P43">
        <v>1.256</v>
      </c>
      <c r="Q43">
        <v>1.2929999999999999</v>
      </c>
      <c r="V43" s="1" t="s">
        <v>461</v>
      </c>
      <c r="W43" s="10">
        <f>50-W26*25</f>
        <v>54.586515180021166</v>
      </c>
      <c r="X43" s="10">
        <f>50-X26*25</f>
        <v>61.336828762985334</v>
      </c>
      <c r="Y43" s="10">
        <f>50-Y26*25</f>
        <v>67.378348195014354</v>
      </c>
      <c r="Z43" s="10">
        <f>50-Z26*25</f>
        <v>66.679418249015626</v>
      </c>
      <c r="AA43" s="10">
        <f>50-AA26*25</f>
        <v>64.096542838180113</v>
      </c>
      <c r="AB43" s="10">
        <f>50-AB26*25</f>
        <v>50.396405663279666</v>
      </c>
    </row>
    <row r="44" spans="3:28" x14ac:dyDescent="0.2">
      <c r="G44" s="4" t="s">
        <v>246</v>
      </c>
      <c r="H44" s="4">
        <v>-743.73880999999994</v>
      </c>
      <c r="O44" s="1" t="s">
        <v>417</v>
      </c>
      <c r="P44">
        <v>1.1859999999999999</v>
      </c>
      <c r="Q44">
        <v>1.1970000000000001</v>
      </c>
      <c r="R44">
        <v>-31.525200000000002</v>
      </c>
      <c r="V44" s="1" t="s">
        <v>417</v>
      </c>
      <c r="W44" s="10">
        <f t="shared" ref="W44:AB44" si="6">50-W27*25</f>
        <v>56.947775238675888</v>
      </c>
      <c r="X44" s="10">
        <f t="shared" si="6"/>
        <v>62.396541666704877</v>
      </c>
      <c r="Y44" s="10">
        <f t="shared" si="6"/>
        <v>66.791541605896029</v>
      </c>
      <c r="Z44" s="10">
        <f t="shared" si="6"/>
        <v>66.317529139697115</v>
      </c>
      <c r="AA44" s="10">
        <f t="shared" si="6"/>
        <v>63.799636390267338</v>
      </c>
      <c r="AB44" s="10">
        <f t="shared" si="6"/>
        <v>49.848227301019691</v>
      </c>
    </row>
    <row r="45" spans="3:28" x14ac:dyDescent="0.2">
      <c r="G45" t="s">
        <v>191</v>
      </c>
      <c r="H45">
        <v>-743.73925999999994</v>
      </c>
      <c r="O45" s="1" t="s">
        <v>418</v>
      </c>
      <c r="P45">
        <v>1.1850000000000001</v>
      </c>
      <c r="Q45">
        <v>1.2010000000000001</v>
      </c>
      <c r="R45">
        <v>-63.488799999999998</v>
      </c>
      <c r="V45" s="1" t="s">
        <v>418</v>
      </c>
      <c r="W45" s="10">
        <f t="shared" ref="W45:AB45" si="7">50-W28*25</f>
        <v>51.195053197746091</v>
      </c>
      <c r="X45" s="10">
        <f t="shared" si="7"/>
        <v>62.916425407360613</v>
      </c>
      <c r="Y45" s="10">
        <f t="shared" si="7"/>
        <v>67.570679103513086</v>
      </c>
      <c r="Z45" s="10">
        <f t="shared" si="7"/>
        <v>72.260299716182573</v>
      </c>
      <c r="AA45" s="10">
        <f t="shared" si="7"/>
        <v>63.880068437531733</v>
      </c>
      <c r="AB45" s="10">
        <f t="shared" si="7"/>
        <v>43.237447999894805</v>
      </c>
    </row>
    <row r="46" spans="3:28" x14ac:dyDescent="0.2">
      <c r="G46" s="4" t="s">
        <v>165</v>
      </c>
      <c r="H46" s="4">
        <v>-743.73941000000002</v>
      </c>
      <c r="O46" s="30" t="s">
        <v>95</v>
      </c>
      <c r="P46">
        <v>1.256</v>
      </c>
      <c r="Q46">
        <v>1.2929999999999999</v>
      </c>
      <c r="V46" s="34" t="s">
        <v>95</v>
      </c>
      <c r="W46" s="33">
        <f t="shared" ref="W46:AB46" si="8">50-W29*25</f>
        <v>90.324803371557948</v>
      </c>
      <c r="X46" s="33">
        <f t="shared" si="8"/>
        <v>92.859521733579513</v>
      </c>
      <c r="Y46" s="33">
        <f t="shared" si="8"/>
        <v>93.606486956455186</v>
      </c>
      <c r="Z46" s="33">
        <f t="shared" si="8"/>
        <v>101.71166134143743</v>
      </c>
      <c r="AA46" s="33">
        <f t="shared" si="8"/>
        <v>79.956566068231297</v>
      </c>
      <c r="AB46" s="33">
        <f t="shared" si="8"/>
        <v>56.90721907000588</v>
      </c>
    </row>
    <row r="47" spans="3:28" x14ac:dyDescent="0.2">
      <c r="G47" s="4" t="s">
        <v>235</v>
      </c>
      <c r="H47" s="4">
        <v>-743.73955000000001</v>
      </c>
      <c r="O47" s="30" t="s">
        <v>439</v>
      </c>
      <c r="P47">
        <v>1.1830000000000001</v>
      </c>
      <c r="Q47">
        <v>4.5910000000000002</v>
      </c>
      <c r="R47">
        <v>-32.787300000000002</v>
      </c>
      <c r="V47" s="30" t="s">
        <v>439</v>
      </c>
      <c r="W47" s="10">
        <f t="shared" ref="W47:AB47" si="9">50-W30*25</f>
        <v>76.454015450205517</v>
      </c>
      <c r="X47" s="10">
        <f t="shared" si="9"/>
        <v>53.781113046115152</v>
      </c>
      <c r="Y47" s="10">
        <f t="shared" si="9"/>
        <v>57.87743642281692</v>
      </c>
      <c r="Z47" s="10">
        <f t="shared" si="9"/>
        <v>60.505795342733677</v>
      </c>
      <c r="AA47" s="10">
        <f t="shared" si="9"/>
        <v>55.832658156769746</v>
      </c>
      <c r="AB47" s="10">
        <f t="shared" si="9"/>
        <v>42.678798613939193</v>
      </c>
    </row>
    <row r="48" spans="3:28" x14ac:dyDescent="0.2">
      <c r="G48" t="s">
        <v>176</v>
      </c>
      <c r="H48">
        <v>-743.74264000000005</v>
      </c>
      <c r="O48" s="30" t="s">
        <v>440</v>
      </c>
      <c r="P48">
        <v>1.1830000000000001</v>
      </c>
      <c r="Q48">
        <v>5.0149999999999997</v>
      </c>
      <c r="R48">
        <v>-364.51119999999997</v>
      </c>
      <c r="V48" s="34" t="s">
        <v>440</v>
      </c>
      <c r="W48" s="33">
        <f t="shared" ref="W48:AB48" si="10">50-W31*25</f>
        <v>56.538720263109539</v>
      </c>
      <c r="X48" s="33">
        <f t="shared" si="10"/>
        <v>60.564823425786685</v>
      </c>
      <c r="Y48" s="33">
        <f t="shared" si="10"/>
        <v>63.845523991666184</v>
      </c>
      <c r="Z48" s="33">
        <f t="shared" si="10"/>
        <v>68.05807083310583</v>
      </c>
      <c r="AA48" s="33">
        <f t="shared" si="10"/>
        <v>58.312316567339366</v>
      </c>
      <c r="AB48" s="33">
        <f t="shared" si="10"/>
        <v>42.678799974504805</v>
      </c>
    </row>
    <row r="49" spans="7:28" x14ac:dyDescent="0.2">
      <c r="G49" s="4" t="s">
        <v>196</v>
      </c>
      <c r="H49" s="4">
        <v>-743.74266999999998</v>
      </c>
      <c r="O49" s="30" t="s">
        <v>443</v>
      </c>
      <c r="P49">
        <v>3.7330000000000001</v>
      </c>
      <c r="Q49">
        <v>5.0970000000000004</v>
      </c>
      <c r="V49" s="30" t="s">
        <v>443</v>
      </c>
      <c r="W49" s="10">
        <f t="shared" ref="W49:AB49" si="11">50-W32*25</f>
        <v>76.70261314461456</v>
      </c>
      <c r="X49" s="10">
        <f t="shared" si="11"/>
        <v>80.65371841646521</v>
      </c>
      <c r="Y49" s="10">
        <f t="shared" si="11"/>
        <v>83.116802921788036</v>
      </c>
      <c r="Z49" s="10">
        <f t="shared" si="11"/>
        <v>84.31707326359151</v>
      </c>
      <c r="AA49" s="10">
        <f t="shared" si="11"/>
        <v>77.718546665701254</v>
      </c>
      <c r="AB49" s="10">
        <f t="shared" si="11"/>
        <v>70.165048013851404</v>
      </c>
    </row>
    <row r="50" spans="7:28" x14ac:dyDescent="0.2">
      <c r="G50" t="s">
        <v>256</v>
      </c>
      <c r="H50">
        <v>-743.74365</v>
      </c>
      <c r="O50" s="1" t="s">
        <v>421</v>
      </c>
      <c r="P50">
        <v>1.1859999999999999</v>
      </c>
      <c r="Q50">
        <v>2.052</v>
      </c>
      <c r="V50" s="32" t="s">
        <v>421</v>
      </c>
      <c r="W50" s="33">
        <f t="shared" ref="W50:AB50" si="12">50-W33*25</f>
        <v>79.265491430852705</v>
      </c>
      <c r="X50" s="33">
        <f t="shared" si="12"/>
        <v>82.072453687442902</v>
      </c>
      <c r="Y50" s="33">
        <f t="shared" si="12"/>
        <v>81.083346722197817</v>
      </c>
      <c r="Z50" s="33">
        <f t="shared" si="12"/>
        <v>82.359468718720336</v>
      </c>
      <c r="AA50" s="33">
        <f t="shared" si="12"/>
        <v>84.154692122319361</v>
      </c>
      <c r="AB50" s="33">
        <f t="shared" si="12"/>
        <v>61.616963341189347</v>
      </c>
    </row>
    <row r="51" spans="7:28" x14ac:dyDescent="0.2">
      <c r="G51" t="s">
        <v>185</v>
      </c>
      <c r="H51">
        <v>-743.74401</v>
      </c>
      <c r="O51" s="1" t="s">
        <v>334</v>
      </c>
      <c r="P51">
        <v>1.181</v>
      </c>
      <c r="Q51">
        <v>4.2880000000000003</v>
      </c>
      <c r="R51">
        <v>-207.02440000000001</v>
      </c>
      <c r="V51" s="32" t="s">
        <v>334</v>
      </c>
      <c r="W51" s="33">
        <f t="shared" ref="W51:AB51" si="13">50-W34*25</f>
        <v>79.930653141865193</v>
      </c>
      <c r="X51" s="33">
        <f t="shared" si="13"/>
        <v>84.184510593572327</v>
      </c>
      <c r="Y51" s="33">
        <f t="shared" si="13"/>
        <v>80.375324700367798</v>
      </c>
      <c r="Z51" s="33">
        <f t="shared" si="13"/>
        <v>85.773527213571555</v>
      </c>
      <c r="AA51" s="33">
        <f t="shared" si="13"/>
        <v>77.794724859569968</v>
      </c>
      <c r="AB51" s="33">
        <f t="shared" si="13"/>
        <v>53.112119261532229</v>
      </c>
    </row>
    <row r="52" spans="7:28" x14ac:dyDescent="0.2">
      <c r="G52" s="4" t="s">
        <v>243</v>
      </c>
      <c r="H52" s="4">
        <v>-743.74509999999998</v>
      </c>
      <c r="O52" s="30" t="s">
        <v>444</v>
      </c>
      <c r="P52">
        <v>1.1839999999999999</v>
      </c>
      <c r="Q52">
        <v>6.4139999999999997</v>
      </c>
      <c r="R52">
        <v>-214.2944</v>
      </c>
      <c r="V52" s="30" t="s">
        <v>444</v>
      </c>
      <c r="W52" s="10">
        <f t="shared" ref="W52:AB52" si="14">50-W35*25</f>
        <v>1.9164463201057558</v>
      </c>
      <c r="X52" s="10">
        <f t="shared" si="14"/>
        <v>-3.8211494726236879</v>
      </c>
      <c r="Y52" s="10">
        <f t="shared" si="14"/>
        <v>4.9442014582252654</v>
      </c>
      <c r="Z52" s="10">
        <f t="shared" si="14"/>
        <v>0.95784559937746394</v>
      </c>
      <c r="AA52" s="10">
        <f t="shared" si="14"/>
        <v>24.907045514810356</v>
      </c>
      <c r="AB52" s="10">
        <f t="shared" si="14"/>
        <v>0.15042300419278831</v>
      </c>
    </row>
    <row r="53" spans="7:28" x14ac:dyDescent="0.2">
      <c r="G53" t="s">
        <v>204</v>
      </c>
      <c r="H53">
        <v>-743.74590999999998</v>
      </c>
      <c r="O53" s="1" t="s">
        <v>335</v>
      </c>
      <c r="P53">
        <v>1.2250000000000001</v>
      </c>
      <c r="Q53">
        <v>4.2880000000000003</v>
      </c>
      <c r="V53" s="32" t="s">
        <v>335</v>
      </c>
      <c r="W53" s="33">
        <f t="shared" ref="W53:AB53" si="15">50-W36*25</f>
        <v>89.959340018636567</v>
      </c>
      <c r="X53" s="33">
        <f t="shared" si="15"/>
        <v>88.309375537243682</v>
      </c>
      <c r="Y53" s="33">
        <f t="shared" si="15"/>
        <v>90.016409546764947</v>
      </c>
      <c r="Z53" s="33">
        <f t="shared" si="15"/>
        <v>85.943693593561463</v>
      </c>
      <c r="AA53" s="33">
        <f t="shared" si="15"/>
        <v>71.406056842050319</v>
      </c>
      <c r="AB53" s="33">
        <f t="shared" si="15"/>
        <v>55.933890070772236</v>
      </c>
    </row>
    <row r="54" spans="7:28" x14ac:dyDescent="0.2">
      <c r="G54" t="s">
        <v>205</v>
      </c>
      <c r="H54">
        <v>-743.74666999999999</v>
      </c>
      <c r="O54" s="1" t="s">
        <v>338</v>
      </c>
      <c r="P54">
        <v>1.9490000000000001</v>
      </c>
      <c r="Q54">
        <v>4.2309999999999999</v>
      </c>
      <c r="R54">
        <v>-362.74779999999998</v>
      </c>
      <c r="V54" s="32" t="s">
        <v>338</v>
      </c>
      <c r="W54" s="33">
        <f t="shared" ref="W54:AB54" si="16">50-W37*25</f>
        <v>20.134058764044966</v>
      </c>
      <c r="X54" s="33">
        <f t="shared" si="16"/>
        <v>19.537897507225459</v>
      </c>
      <c r="Y54" s="33">
        <f t="shared" si="16"/>
        <v>20.606098389302996</v>
      </c>
      <c r="Z54" s="33">
        <f t="shared" si="16"/>
        <v>15.578302896451206</v>
      </c>
      <c r="AA54" s="33">
        <f t="shared" si="16"/>
        <v>10.455548443628324</v>
      </c>
      <c r="AB54" s="33">
        <f t="shared" si="16"/>
        <v>-18.017627592089511</v>
      </c>
    </row>
    <row r="55" spans="7:28" x14ac:dyDescent="0.2">
      <c r="G55" t="s">
        <v>275</v>
      </c>
      <c r="H55">
        <v>-743.74684000000002</v>
      </c>
      <c r="O55" s="1" t="s">
        <v>336</v>
      </c>
      <c r="P55">
        <v>2.8170000000000002</v>
      </c>
      <c r="Q55">
        <v>3.3439999999999999</v>
      </c>
      <c r="V55" s="32" t="s">
        <v>336</v>
      </c>
      <c r="W55" s="33">
        <f t="shared" ref="W55:AB55" si="17">50-W38*25</f>
        <v>52.070760582032854</v>
      </c>
      <c r="X55" s="33">
        <f t="shared" si="17"/>
        <v>48.498250981209388</v>
      </c>
      <c r="Y55" s="33">
        <f t="shared" si="17"/>
        <v>49.772472927747287</v>
      </c>
      <c r="Z55" s="33">
        <f t="shared" si="17"/>
        <v>38.756371647294188</v>
      </c>
      <c r="AA55" s="33">
        <f t="shared" si="17"/>
        <v>30.808747664259336</v>
      </c>
      <c r="AB55" s="33">
        <f t="shared" si="17"/>
        <v>13.655540764485401</v>
      </c>
    </row>
    <row r="56" spans="7:28" x14ac:dyDescent="0.2">
      <c r="G56" s="1" t="s">
        <v>258</v>
      </c>
      <c r="H56" s="1">
        <v>-743.74722999999994</v>
      </c>
      <c r="W56" s="10"/>
      <c r="X56" s="10"/>
      <c r="Y56" s="10"/>
      <c r="Z56" s="10"/>
      <c r="AA56" s="10"/>
      <c r="AB56" s="10"/>
    </row>
    <row r="57" spans="7:28" x14ac:dyDescent="0.2">
      <c r="G57" t="s">
        <v>177</v>
      </c>
      <c r="H57">
        <v>-743.75279999999998</v>
      </c>
    </row>
    <row r="58" spans="7:28" x14ac:dyDescent="0.2">
      <c r="G58" t="s">
        <v>188</v>
      </c>
      <c r="H58">
        <v>-743.75810999999999</v>
      </c>
    </row>
    <row r="59" spans="7:28" x14ac:dyDescent="0.2">
      <c r="G59" t="s">
        <v>231</v>
      </c>
      <c r="H59">
        <v>-743.76337000000001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33812-2DE3-5D40-A796-013D63C7D81C}">
  <dimension ref="A1:AB59"/>
  <sheetViews>
    <sheetView topLeftCell="F17" workbookViewId="0">
      <selection activeCell="R42" sqref="R42:R53"/>
    </sheetView>
  </sheetViews>
  <sheetFormatPr baseColWidth="10" defaultRowHeight="16" x14ac:dyDescent="0.2"/>
  <cols>
    <col min="3" max="3" width="9" bestFit="1" customWidth="1"/>
    <col min="5" max="5" width="9" bestFit="1" customWidth="1"/>
    <col min="7" max="7" width="9" bestFit="1" customWidth="1"/>
    <col min="9" max="9" width="9" bestFit="1" customWidth="1"/>
    <col min="11" max="11" width="9" bestFit="1" customWidth="1"/>
    <col min="15" max="15" width="16" customWidth="1"/>
    <col min="20" max="20" width="18.6640625" customWidth="1"/>
  </cols>
  <sheetData>
    <row r="1" spans="1:21" x14ac:dyDescent="0.2">
      <c r="A1" s="1" t="s">
        <v>0</v>
      </c>
    </row>
    <row r="2" spans="1:21" x14ac:dyDescent="0.2">
      <c r="A2" s="1" t="s">
        <v>98</v>
      </c>
      <c r="B2">
        <v>27.211600000000001</v>
      </c>
    </row>
    <row r="3" spans="1:21" x14ac:dyDescent="0.2">
      <c r="A3" s="1" t="s">
        <v>90</v>
      </c>
      <c r="B3">
        <v>-188.9225659</v>
      </c>
      <c r="L3" s="1"/>
    </row>
    <row r="4" spans="1:21" x14ac:dyDescent="0.2">
      <c r="A4" s="1" t="s">
        <v>135</v>
      </c>
      <c r="B4">
        <f>$B$3+$B$30</f>
        <v>-743.68795590000002</v>
      </c>
      <c r="L4" s="1"/>
      <c r="O4" t="s">
        <v>147</v>
      </c>
      <c r="P4" t="s">
        <v>148</v>
      </c>
    </row>
    <row r="5" spans="1:21" x14ac:dyDescent="0.2">
      <c r="L5" s="1"/>
      <c r="O5" t="s">
        <v>395</v>
      </c>
      <c r="P5" t="s">
        <v>93</v>
      </c>
    </row>
    <row r="6" spans="1:21" s="1" customFormat="1" x14ac:dyDescent="0.2">
      <c r="A6" s="1" t="s">
        <v>308</v>
      </c>
      <c r="C6" s="1" t="s">
        <v>5</v>
      </c>
      <c r="E6" s="1" t="s">
        <v>6</v>
      </c>
      <c r="G6" s="1" t="s">
        <v>7</v>
      </c>
      <c r="I6" s="1" t="s">
        <v>8</v>
      </c>
      <c r="O6" t="s">
        <v>396</v>
      </c>
      <c r="P6" t="s">
        <v>94</v>
      </c>
      <c r="S6"/>
      <c r="T6"/>
      <c r="U6"/>
    </row>
    <row r="7" spans="1:21" x14ac:dyDescent="0.2">
      <c r="A7" t="s">
        <v>165</v>
      </c>
      <c r="B7">
        <v>-554.65445999999997</v>
      </c>
      <c r="C7" t="s">
        <v>172</v>
      </c>
      <c r="D7">
        <v>-743.69402000000002</v>
      </c>
      <c r="E7" t="s">
        <v>261</v>
      </c>
      <c r="F7">
        <v>-743.66168000000005</v>
      </c>
      <c r="G7" s="24" t="s">
        <v>193</v>
      </c>
      <c r="H7" s="23">
        <v>-743.66152999999997</v>
      </c>
      <c r="I7" t="s">
        <v>207</v>
      </c>
      <c r="J7">
        <v>-743.52368999999999</v>
      </c>
      <c r="O7" t="s">
        <v>397</v>
      </c>
      <c r="P7" s="18" t="s">
        <v>95</v>
      </c>
    </row>
    <row r="8" spans="1:21" x14ac:dyDescent="0.2">
      <c r="A8" t="s">
        <v>255</v>
      </c>
      <c r="B8">
        <v>-554.70668999999998</v>
      </c>
      <c r="C8" t="s">
        <v>237</v>
      </c>
      <c r="D8">
        <v>-743.69425999999999</v>
      </c>
      <c r="E8" t="s">
        <v>258</v>
      </c>
      <c r="F8">
        <v>-743.66660999999999</v>
      </c>
      <c r="G8" s="24" t="s">
        <v>202</v>
      </c>
      <c r="H8" s="23">
        <v>-743.66206999999997</v>
      </c>
      <c r="I8" t="s">
        <v>183</v>
      </c>
      <c r="J8">
        <v>-743.63565000000006</v>
      </c>
      <c r="O8" t="s">
        <v>398</v>
      </c>
      <c r="P8" s="18" t="s">
        <v>96</v>
      </c>
    </row>
    <row r="9" spans="1:21" x14ac:dyDescent="0.2">
      <c r="A9" t="s">
        <v>169</v>
      </c>
      <c r="B9">
        <v>-554.71736999999996</v>
      </c>
      <c r="C9" t="s">
        <v>199</v>
      </c>
      <c r="D9">
        <v>-743.69833000000006</v>
      </c>
      <c r="E9" t="s">
        <v>199</v>
      </c>
      <c r="F9">
        <v>-743.67078000000004</v>
      </c>
      <c r="G9" s="24" t="s">
        <v>232</v>
      </c>
      <c r="H9" s="23">
        <v>-743.66245000000004</v>
      </c>
      <c r="I9" t="s">
        <v>196</v>
      </c>
      <c r="J9">
        <v>-743.63606000000004</v>
      </c>
      <c r="O9" t="s">
        <v>399</v>
      </c>
      <c r="P9" s="18" t="s">
        <v>97</v>
      </c>
    </row>
    <row r="10" spans="1:21" x14ac:dyDescent="0.2">
      <c r="A10" t="s">
        <v>180</v>
      </c>
      <c r="B10">
        <v>-554.74293999999998</v>
      </c>
      <c r="C10" t="s">
        <v>3</v>
      </c>
      <c r="D10">
        <v>-743.69929999999999</v>
      </c>
      <c r="E10" t="s">
        <v>174</v>
      </c>
      <c r="F10">
        <v>-743.70194000000004</v>
      </c>
      <c r="G10" s="24" t="s">
        <v>229</v>
      </c>
      <c r="H10" s="23">
        <v>-743.66313000000002</v>
      </c>
      <c r="I10" t="s">
        <v>173</v>
      </c>
      <c r="J10">
        <v>-743.64883999999995</v>
      </c>
      <c r="O10" t="s">
        <v>400</v>
      </c>
      <c r="P10" s="18" t="s">
        <v>149</v>
      </c>
    </row>
    <row r="11" spans="1:21" x14ac:dyDescent="0.2">
      <c r="A11" t="s">
        <v>307</v>
      </c>
      <c r="B11">
        <v>-554.75747999999999</v>
      </c>
      <c r="C11" t="s">
        <v>191</v>
      </c>
      <c r="D11">
        <v>-743.69930999999997</v>
      </c>
      <c r="E11" t="s">
        <v>212</v>
      </c>
      <c r="F11">
        <v>-743.70205999999996</v>
      </c>
      <c r="G11" s="24" t="s">
        <v>289</v>
      </c>
      <c r="H11" s="23">
        <v>-743.66956000000005</v>
      </c>
      <c r="I11" t="s">
        <v>165</v>
      </c>
      <c r="J11">
        <v>-743.65515000000005</v>
      </c>
      <c r="O11" t="s">
        <v>401</v>
      </c>
      <c r="P11" s="18" t="s">
        <v>150</v>
      </c>
    </row>
    <row r="12" spans="1:21" x14ac:dyDescent="0.2">
      <c r="A12" t="s">
        <v>190</v>
      </c>
      <c r="B12">
        <v>-554.75864000000001</v>
      </c>
      <c r="C12" t="s">
        <v>160</v>
      </c>
      <c r="D12">
        <v>-743.69943000000001</v>
      </c>
      <c r="E12" t="s">
        <v>206</v>
      </c>
      <c r="F12">
        <v>-743.70586000000003</v>
      </c>
      <c r="G12" s="24" t="s">
        <v>192</v>
      </c>
      <c r="H12" s="23">
        <v>-743.67051000000004</v>
      </c>
      <c r="I12" t="s">
        <v>201</v>
      </c>
      <c r="J12">
        <v>-743.66638999999998</v>
      </c>
      <c r="O12" t="s">
        <v>402</v>
      </c>
      <c r="P12" s="18" t="s">
        <v>151</v>
      </c>
    </row>
    <row r="13" spans="1:21" x14ac:dyDescent="0.2">
      <c r="A13" t="s">
        <v>157</v>
      </c>
      <c r="B13">
        <v>-554.75864999999999</v>
      </c>
      <c r="C13" t="s">
        <v>177</v>
      </c>
      <c r="D13">
        <v>-743.70075999999995</v>
      </c>
      <c r="E13" t="s">
        <v>229</v>
      </c>
      <c r="F13">
        <v>-743.72090000000003</v>
      </c>
      <c r="G13" s="24" t="s">
        <v>276</v>
      </c>
      <c r="H13" s="23">
        <v>-743.67078000000004</v>
      </c>
      <c r="I13" t="s">
        <v>159</v>
      </c>
      <c r="J13">
        <v>-743.69696999999996</v>
      </c>
      <c r="O13" t="s">
        <v>403</v>
      </c>
      <c r="P13" s="18" t="s">
        <v>152</v>
      </c>
    </row>
    <row r="14" spans="1:21" x14ac:dyDescent="0.2">
      <c r="A14" t="s">
        <v>181</v>
      </c>
      <c r="B14">
        <v>-554.75890000000004</v>
      </c>
      <c r="C14" t="s">
        <v>159</v>
      </c>
      <c r="D14">
        <v>-743.70106999999996</v>
      </c>
      <c r="E14" t="s">
        <v>180</v>
      </c>
      <c r="F14">
        <v>-743.72585000000004</v>
      </c>
      <c r="G14" s="24" t="s">
        <v>183</v>
      </c>
      <c r="H14" s="23">
        <v>-743.67170999999996</v>
      </c>
      <c r="I14" t="s">
        <v>179</v>
      </c>
      <c r="J14">
        <v>-743.71195</v>
      </c>
      <c r="O14" t="s">
        <v>404</v>
      </c>
      <c r="P14" s="18" t="s">
        <v>225</v>
      </c>
    </row>
    <row r="15" spans="1:21" x14ac:dyDescent="0.2">
      <c r="A15" t="s">
        <v>177</v>
      </c>
      <c r="B15">
        <v>-554.75986</v>
      </c>
      <c r="C15" t="s">
        <v>278</v>
      </c>
      <c r="D15">
        <v>-743.70194000000004</v>
      </c>
      <c r="E15" t="s">
        <v>240</v>
      </c>
      <c r="F15">
        <v>-743.72726</v>
      </c>
      <c r="G15" s="24" t="s">
        <v>247</v>
      </c>
      <c r="H15" s="23">
        <v>-743.67223999999999</v>
      </c>
      <c r="O15" t="s">
        <v>405</v>
      </c>
      <c r="P15" s="18" t="s">
        <v>226</v>
      </c>
    </row>
    <row r="16" spans="1:21" x14ac:dyDescent="0.2">
      <c r="A16" t="s">
        <v>202</v>
      </c>
      <c r="B16">
        <v>-554.75986999999998</v>
      </c>
      <c r="C16" t="s">
        <v>189</v>
      </c>
      <c r="D16">
        <v>-743.70204999999999</v>
      </c>
      <c r="E16" t="s">
        <v>213</v>
      </c>
      <c r="F16">
        <v>-743.72762</v>
      </c>
      <c r="G16" s="24" t="s">
        <v>255</v>
      </c>
      <c r="H16" s="23">
        <v>-743.67301999999995</v>
      </c>
      <c r="O16" t="s">
        <v>406</v>
      </c>
      <c r="P16" s="18" t="s">
        <v>303</v>
      </c>
    </row>
    <row r="17" spans="1:28" x14ac:dyDescent="0.2">
      <c r="A17" t="s">
        <v>196</v>
      </c>
      <c r="B17">
        <v>-554.75995</v>
      </c>
      <c r="C17" t="s">
        <v>2</v>
      </c>
      <c r="D17">
        <v>-743.70205999999996</v>
      </c>
      <c r="E17" t="s">
        <v>179</v>
      </c>
      <c r="F17">
        <v>-743.72866999999997</v>
      </c>
      <c r="G17" s="24" t="s">
        <v>162</v>
      </c>
      <c r="H17" s="23">
        <v>-743.68462</v>
      </c>
      <c r="O17" t="s">
        <v>407</v>
      </c>
      <c r="P17" s="18" t="s">
        <v>304</v>
      </c>
    </row>
    <row r="18" spans="1:28" x14ac:dyDescent="0.2">
      <c r="A18" t="s">
        <v>159</v>
      </c>
      <c r="B18">
        <v>-554.75999000000002</v>
      </c>
      <c r="C18" t="s">
        <v>235</v>
      </c>
      <c r="D18">
        <v>-743.70264999999995</v>
      </c>
      <c r="E18" t="s">
        <v>193</v>
      </c>
      <c r="F18">
        <v>-743.73006999999996</v>
      </c>
      <c r="G18" t="s">
        <v>186</v>
      </c>
      <c r="H18">
        <v>-743.70043999999996</v>
      </c>
    </row>
    <row r="19" spans="1:28" x14ac:dyDescent="0.2">
      <c r="A19" t="s">
        <v>236</v>
      </c>
      <c r="B19">
        <v>-554.76004</v>
      </c>
      <c r="C19" t="s">
        <v>234</v>
      </c>
      <c r="D19">
        <v>-743.72162000000003</v>
      </c>
      <c r="E19" t="s">
        <v>233</v>
      </c>
      <c r="F19">
        <v>-743.73101999999994</v>
      </c>
      <c r="G19" t="s">
        <v>168</v>
      </c>
      <c r="H19">
        <v>-743.70194000000004</v>
      </c>
    </row>
    <row r="20" spans="1:28" x14ac:dyDescent="0.2">
      <c r="A20" t="s">
        <v>207</v>
      </c>
      <c r="B20">
        <v>-554.76083000000006</v>
      </c>
      <c r="C20" t="s">
        <v>254</v>
      </c>
      <c r="D20">
        <v>-743.72428000000002</v>
      </c>
      <c r="E20" t="s">
        <v>169</v>
      </c>
      <c r="F20">
        <v>-743.73123999999996</v>
      </c>
      <c r="G20" t="s">
        <v>230</v>
      </c>
      <c r="H20">
        <v>-743.70204999999999</v>
      </c>
    </row>
    <row r="21" spans="1:28" x14ac:dyDescent="0.2">
      <c r="A21" t="s">
        <v>189</v>
      </c>
      <c r="B21">
        <v>-554.76084000000003</v>
      </c>
      <c r="C21" t="s">
        <v>184</v>
      </c>
      <c r="D21">
        <v>-743.72682999999995</v>
      </c>
      <c r="E21" t="s">
        <v>3</v>
      </c>
      <c r="F21">
        <v>-743.73154</v>
      </c>
      <c r="G21" t="s">
        <v>167</v>
      </c>
      <c r="H21">
        <v>-743.70660999999996</v>
      </c>
      <c r="P21" s="1"/>
      <c r="Q21" s="1"/>
      <c r="R21" s="1"/>
      <c r="S21" s="1"/>
    </row>
    <row r="22" spans="1:28" x14ac:dyDescent="0.2">
      <c r="A22" t="s">
        <v>235</v>
      </c>
      <c r="B22">
        <v>-554.76390000000004</v>
      </c>
      <c r="C22" t="s">
        <v>166</v>
      </c>
      <c r="D22">
        <v>-743.72726</v>
      </c>
      <c r="E22" t="s">
        <v>211</v>
      </c>
      <c r="F22">
        <v>-743.73176000000001</v>
      </c>
      <c r="G22" t="s">
        <v>197</v>
      </c>
      <c r="H22">
        <v>-743.72441000000003</v>
      </c>
      <c r="P22" s="1" t="s">
        <v>433</v>
      </c>
      <c r="Q22" s="1" t="s">
        <v>434</v>
      </c>
      <c r="R22" s="1" t="s">
        <v>435</v>
      </c>
      <c r="S22" s="1" t="s">
        <v>436</v>
      </c>
      <c r="T22" s="1" t="s">
        <v>445</v>
      </c>
      <c r="U22" s="1" t="s">
        <v>446</v>
      </c>
    </row>
    <row r="23" spans="1:28" x14ac:dyDescent="0.2">
      <c r="A23" t="s">
        <v>176</v>
      </c>
      <c r="B23">
        <v>-554.76412000000005</v>
      </c>
      <c r="C23" t="s">
        <v>229</v>
      </c>
      <c r="D23">
        <v>-743.72803999999996</v>
      </c>
      <c r="E23" t="s">
        <v>249</v>
      </c>
      <c r="F23">
        <v>-743.73328000000004</v>
      </c>
      <c r="G23" t="s">
        <v>157</v>
      </c>
      <c r="H23">
        <v>-743.72492999999997</v>
      </c>
      <c r="O23" s="26" t="s">
        <v>441</v>
      </c>
      <c r="P23" s="27">
        <f>B21</f>
        <v>-554.76084000000003</v>
      </c>
      <c r="Q23" s="27">
        <v>-554.76711490000002</v>
      </c>
      <c r="R23" s="27">
        <v>-554.77516679999997</v>
      </c>
      <c r="S23" s="27">
        <v>-554.78739700000006</v>
      </c>
      <c r="T23">
        <v>-554.77970849999997</v>
      </c>
      <c r="U23" s="16">
        <v>-554.75178240000002</v>
      </c>
    </row>
    <row r="24" spans="1:28" x14ac:dyDescent="0.2">
      <c r="A24" t="s">
        <v>186</v>
      </c>
      <c r="B24">
        <v>-554.76442999999995</v>
      </c>
      <c r="C24" t="s">
        <v>307</v>
      </c>
      <c r="D24">
        <v>-743.72860000000003</v>
      </c>
      <c r="E24" t="s">
        <v>259</v>
      </c>
      <c r="F24">
        <v>-743.73343999999997</v>
      </c>
      <c r="G24" t="s">
        <v>156</v>
      </c>
      <c r="H24">
        <v>-743.72550999999999</v>
      </c>
      <c r="O24" s="26" t="s">
        <v>442</v>
      </c>
      <c r="P24" s="27">
        <f>P23+$B$3</f>
        <v>-743.68340590000003</v>
      </c>
      <c r="Q24" s="27">
        <f t="shared" ref="Q24:U24" si="0">Q23+$B$3</f>
        <v>-743.68968080000002</v>
      </c>
      <c r="R24" s="27">
        <f t="shared" si="0"/>
        <v>-743.69773269999996</v>
      </c>
      <c r="S24" s="27">
        <f t="shared" si="0"/>
        <v>-743.70996290000005</v>
      </c>
      <c r="T24" s="27">
        <f t="shared" si="0"/>
        <v>-743.70227439999996</v>
      </c>
      <c r="U24" s="27">
        <f t="shared" si="0"/>
        <v>-743.67434830000002</v>
      </c>
      <c r="W24" s="9">
        <f>(P24-$P$24)*$B$2</f>
        <v>0</v>
      </c>
      <c r="X24" s="9">
        <f>(Q24-$P$24)*$B$2</f>
        <v>-0.17075006883983609</v>
      </c>
      <c r="Y24" s="9">
        <f>(R24-$P$24)*$B$2</f>
        <v>-0.38985515087823797</v>
      </c>
      <c r="Z24" s="9">
        <f>(S24-$P$24)*$B$2</f>
        <v>-0.72265846120068722</v>
      </c>
      <c r="AA24" s="9">
        <f t="shared" ref="AA24:AB37" si="1">(T24-$P$24)*$B$2</f>
        <v>-0.51344207459835534</v>
      </c>
      <c r="AB24" s="9">
        <f t="shared" si="1"/>
        <v>0.24647178816015103</v>
      </c>
    </row>
    <row r="25" spans="1:28" x14ac:dyDescent="0.2">
      <c r="A25" t="s">
        <v>234</v>
      </c>
      <c r="B25">
        <v>-554.76468999999997</v>
      </c>
      <c r="C25" t="s">
        <v>202</v>
      </c>
      <c r="D25">
        <v>-743.73042999999996</v>
      </c>
      <c r="E25" t="s">
        <v>181</v>
      </c>
      <c r="F25">
        <v>-743.73508000000004</v>
      </c>
      <c r="G25" t="s">
        <v>254</v>
      </c>
      <c r="H25">
        <v>-743.72612000000004</v>
      </c>
      <c r="O25" s="1" t="s">
        <v>93</v>
      </c>
      <c r="P25" s="27">
        <v>-743.69031689999997</v>
      </c>
      <c r="Q25" s="27">
        <v>-743.704133189</v>
      </c>
      <c r="R25" s="27">
        <v>-743.71313782000004</v>
      </c>
      <c r="S25" s="27">
        <v>-743.72261901000002</v>
      </c>
      <c r="T25">
        <v>-743.70819783800005</v>
      </c>
      <c r="U25">
        <v>-743.68029154099997</v>
      </c>
      <c r="V25" s="1" t="s">
        <v>93</v>
      </c>
      <c r="W25" s="9">
        <f>(P25-$P$24)*$B$2</f>
        <v>-0.18805936759851666</v>
      </c>
      <c r="X25" s="9">
        <f>(Q25-$P$24)*$B$2</f>
        <v>-0.56402269735181643</v>
      </c>
      <c r="Y25" s="9">
        <f>(R25-$P$24)*$B$2</f>
        <v>-0.80905311427247495</v>
      </c>
      <c r="Z25" s="9">
        <f>(S25-$P$24)*$B$2</f>
        <v>-1.0670514640757689</v>
      </c>
      <c r="AA25" s="9">
        <f t="shared" si="1"/>
        <v>-0.67462830008137742</v>
      </c>
      <c r="AB25" s="9">
        <f t="shared" si="1"/>
        <v>8.4746691365790008E-2</v>
      </c>
    </row>
    <row r="26" spans="1:28" x14ac:dyDescent="0.2">
      <c r="A26" t="s">
        <v>233</v>
      </c>
      <c r="B26">
        <v>-554.76469999999995</v>
      </c>
      <c r="C26" t="s">
        <v>207</v>
      </c>
      <c r="D26">
        <v>-743.73176000000001</v>
      </c>
      <c r="E26" t="s">
        <v>188</v>
      </c>
      <c r="F26">
        <v>-743.73663999999997</v>
      </c>
      <c r="G26" t="s">
        <v>184</v>
      </c>
      <c r="H26">
        <v>-743.72685000000001</v>
      </c>
      <c r="O26" s="1" t="s">
        <v>94</v>
      </c>
      <c r="P26" s="27">
        <v>-743.69454037699995</v>
      </c>
      <c r="Q26" s="27">
        <v>-743.70396808600003</v>
      </c>
      <c r="R26" s="27">
        <v>-743.709570418</v>
      </c>
      <c r="S26" s="27">
        <v>-743.72222467699999</v>
      </c>
      <c r="T26">
        <v>-743.704454328</v>
      </c>
      <c r="U26">
        <v>-743.66778125300004</v>
      </c>
      <c r="V26" s="1" t="s">
        <v>94</v>
      </c>
      <c r="W26" s="9">
        <f>(P26-$P$24)*$B$2</f>
        <v>-0.30298693433123414</v>
      </c>
      <c r="X26" s="9">
        <f>(Q26-$P$24)*$B$2</f>
        <v>-0.55952998055777625</v>
      </c>
      <c r="Y26" s="9">
        <f>(R26-$P$24)*$B$2</f>
        <v>-0.71197839800807117</v>
      </c>
      <c r="Z26" s="9">
        <f>(S26-$P$24)*$B$2</f>
        <v>-1.0563210322121221</v>
      </c>
      <c r="AA26" s="9">
        <f t="shared" si="1"/>
        <v>-0.57276140336403436</v>
      </c>
      <c r="AB26" s="9">
        <f t="shared" si="1"/>
        <v>0.42517164430469528</v>
      </c>
    </row>
    <row r="27" spans="1:28" x14ac:dyDescent="0.2">
      <c r="A27" t="s">
        <v>164</v>
      </c>
      <c r="B27">
        <v>-554.76471000000004</v>
      </c>
      <c r="C27" t="s">
        <v>256</v>
      </c>
      <c r="D27">
        <v>-743.73463000000004</v>
      </c>
      <c r="E27" t="s">
        <v>241</v>
      </c>
      <c r="F27">
        <v>-743.73827000000006</v>
      </c>
      <c r="G27" t="s">
        <v>240</v>
      </c>
      <c r="H27">
        <v>-743.72855000000004</v>
      </c>
      <c r="O27" s="30" t="s">
        <v>95</v>
      </c>
      <c r="P27" s="27">
        <v>-743.74034445500001</v>
      </c>
      <c r="Q27" s="27">
        <v>-743.75325404</v>
      </c>
      <c r="R27" s="27">
        <v>-743.75632846099995</v>
      </c>
      <c r="S27" s="27">
        <v>-743.76409895999996</v>
      </c>
      <c r="T27">
        <v>-743.74220476799997</v>
      </c>
      <c r="U27">
        <v>-743.70058231200005</v>
      </c>
      <c r="V27" s="30" t="s">
        <v>95</v>
      </c>
      <c r="W27" s="9">
        <f>(P27-$P$24)*$B$2</f>
        <v>-1.5493891832376707</v>
      </c>
      <c r="X27" s="9">
        <f>(Q27-$P$24)*$B$2</f>
        <v>-1.9006796464233582</v>
      </c>
      <c r="Y27" s="9">
        <f>(R27-$P$24)*$B$2</f>
        <v>-1.9843395609056287</v>
      </c>
      <c r="Z27" s="9">
        <f>(S27-$P$24)*$B$2</f>
        <v>-2.1957872714941082</v>
      </c>
      <c r="AA27" s="9">
        <f t="shared" si="1"/>
        <v>-1.6000112764671628</v>
      </c>
      <c r="AB27" s="9">
        <f t="shared" si="1"/>
        <v>-0.4673976527799123</v>
      </c>
    </row>
    <row r="28" spans="1:28" x14ac:dyDescent="0.2">
      <c r="A28" t="s">
        <v>2</v>
      </c>
      <c r="B28">
        <v>-554.76521000000002</v>
      </c>
      <c r="C28" t="s">
        <v>239</v>
      </c>
      <c r="D28">
        <v>-743.7355</v>
      </c>
      <c r="E28" t="s">
        <v>278</v>
      </c>
      <c r="F28">
        <v>-743.74031000000002</v>
      </c>
      <c r="G28" t="s">
        <v>278</v>
      </c>
      <c r="H28">
        <v>-743.72906</v>
      </c>
      <c r="O28" s="30" t="s">
        <v>96</v>
      </c>
      <c r="P28" s="27">
        <v>-743.69152655799996</v>
      </c>
      <c r="Q28" s="28">
        <v>-743.693291499</v>
      </c>
      <c r="R28" s="27">
        <v>-743.70193036199998</v>
      </c>
      <c r="S28" s="27">
        <v>-743.70781731199997</v>
      </c>
      <c r="T28">
        <v>-743.69533120100004</v>
      </c>
      <c r="U28">
        <v>-743.66662535700004</v>
      </c>
      <c r="V28" s="30" t="s">
        <v>96</v>
      </c>
      <c r="W28" s="9">
        <f>(P28-$P$24)*$B$2</f>
        <v>-0.22097609723113698</v>
      </c>
      <c r="X28" s="9">
        <f>(Q28-$P$24)*$B$2</f>
        <v>-0.26900296574763782</v>
      </c>
      <c r="Y28" s="9">
        <f>(R28-$P$24)*$B$2</f>
        <v>-0.50408025015809477</v>
      </c>
      <c r="Z28" s="9">
        <f>(S28-$P$24)*$B$2</f>
        <v>-0.66427357877782445</v>
      </c>
      <c r="AA28" s="9">
        <f t="shared" si="1"/>
        <v>-0.32450652069212566</v>
      </c>
      <c r="AB28" s="9">
        <f t="shared" si="1"/>
        <v>0.45662542389830102</v>
      </c>
    </row>
    <row r="29" spans="1:28" x14ac:dyDescent="0.2">
      <c r="A29" t="s">
        <v>289</v>
      </c>
      <c r="B29">
        <v>-554.76538000000005</v>
      </c>
      <c r="C29" t="s">
        <v>204</v>
      </c>
      <c r="D29">
        <v>-743.74033999999995</v>
      </c>
      <c r="E29" t="s">
        <v>230</v>
      </c>
      <c r="F29">
        <v>-743.74100999999996</v>
      </c>
      <c r="G29" t="s">
        <v>200</v>
      </c>
      <c r="H29">
        <v>-743.72910000000002</v>
      </c>
      <c r="I29">
        <f>(H29-$B$4)*$B$2</f>
        <v>-1.1195967915599128</v>
      </c>
      <c r="O29" s="30" t="s">
        <v>97</v>
      </c>
      <c r="P29" s="27">
        <v>-743.73407170899998</v>
      </c>
      <c r="Q29" s="27">
        <v>-743.73162063300003</v>
      </c>
      <c r="R29" s="27">
        <v>-743.73733619500001</v>
      </c>
      <c r="S29" s="27">
        <v>-743.74076160899995</v>
      </c>
      <c r="T29">
        <v>-743.72921399699999</v>
      </c>
      <c r="U29">
        <v>-743.68955016300004</v>
      </c>
      <c r="V29" s="30" t="s">
        <v>97</v>
      </c>
      <c r="W29" s="9">
        <f>(P29-$P$24)*$B$2</f>
        <v>-1.3786977281830906</v>
      </c>
      <c r="X29" s="9">
        <f>(Q29-$P$24)*$B$2</f>
        <v>-1.312000028503042</v>
      </c>
      <c r="Y29" s="9">
        <f>(R29-$P$24)*$B$2</f>
        <v>-1.467529615421632</v>
      </c>
      <c r="Z29" s="9">
        <f>(S29-$P$24)*$B$2</f>
        <v>-1.5607406110222575</v>
      </c>
      <c r="AA29" s="9">
        <f t="shared" si="1"/>
        <v>-1.2465116123241877</v>
      </c>
      <c r="AB29" s="9">
        <f t="shared" si="1"/>
        <v>-0.16719522705107598</v>
      </c>
    </row>
    <row r="30" spans="1:28" x14ac:dyDescent="0.2">
      <c r="A30" s="1" t="s">
        <v>253</v>
      </c>
      <c r="B30" s="1">
        <v>-554.76539000000002</v>
      </c>
      <c r="C30" t="s">
        <v>262</v>
      </c>
      <c r="D30">
        <v>-743.74100999999996</v>
      </c>
      <c r="E30" t="s">
        <v>165</v>
      </c>
      <c r="F30">
        <v>-743.7414</v>
      </c>
      <c r="G30" t="s">
        <v>250</v>
      </c>
      <c r="H30">
        <v>-743.73023999999998</v>
      </c>
      <c r="O30" s="30" t="s">
        <v>149</v>
      </c>
      <c r="P30" s="2">
        <v>-743.71100098600004</v>
      </c>
      <c r="Q30">
        <v>-743.72470153500001</v>
      </c>
      <c r="R30">
        <v>-743.73121566600003</v>
      </c>
      <c r="S30">
        <v>-743.72917768800005</v>
      </c>
      <c r="T30">
        <v>-743.72809402200005</v>
      </c>
      <c r="U30">
        <v>-743.68607648600005</v>
      </c>
      <c r="V30" s="30" t="s">
        <v>149</v>
      </c>
      <c r="W30" s="9">
        <f>(P30-$P$24)*$B$2</f>
        <v>-0.75090644219812697</v>
      </c>
      <c r="X30" s="9">
        <f>(Q30-$P$24)*$B$2</f>
        <v>-1.1237203013655408</v>
      </c>
      <c r="Y30" s="9">
        <f>(R30-$P$24)*$B$2</f>
        <v>-1.3009802284856085</v>
      </c>
      <c r="Z30" s="9">
        <f>(S30-$P$24)*$B$2</f>
        <v>-1.2455235863414686</v>
      </c>
      <c r="AA30" s="9">
        <f t="shared" si="1"/>
        <v>-1.2160353006158813</v>
      </c>
      <c r="AB30" s="9">
        <f t="shared" si="1"/>
        <v>-7.2670917998198997E-2</v>
      </c>
    </row>
    <row r="31" spans="1:28" x14ac:dyDescent="0.2">
      <c r="C31" t="s">
        <v>165</v>
      </c>
      <c r="D31">
        <v>-743.74234999999999</v>
      </c>
      <c r="E31" t="s">
        <v>156</v>
      </c>
      <c r="F31">
        <v>-743.74257</v>
      </c>
      <c r="G31" t="s">
        <v>181</v>
      </c>
      <c r="H31">
        <v>-743.73032999999998</v>
      </c>
      <c r="O31" s="30" t="s">
        <v>150</v>
      </c>
      <c r="P31" s="2">
        <v>-743.73627302600005</v>
      </c>
      <c r="Q31">
        <v>-743.76941201</v>
      </c>
      <c r="R31">
        <v>-743.73707930700004</v>
      </c>
      <c r="S31">
        <v>-743.77026398099997</v>
      </c>
      <c r="T31">
        <v>-743.77034939800001</v>
      </c>
      <c r="U31">
        <v>-743.72298714199997</v>
      </c>
      <c r="V31" s="30" t="s">
        <v>150</v>
      </c>
      <c r="W31" s="9">
        <f>(P31-$P$24)*$B$2</f>
        <v>-1.4385990858622462</v>
      </c>
      <c r="X31" s="9">
        <f>(Q31-$P$24)*$B$2</f>
        <v>-2.3403638628752153</v>
      </c>
      <c r="Y31" s="9">
        <f>(R31-$P$24)*$B$2</f>
        <v>-1.4605392819217258</v>
      </c>
      <c r="Z31" s="9">
        <f>(S31-$P$24)*$B$2</f>
        <v>-2.3635473569381236</v>
      </c>
      <c r="AA31" s="9">
        <f t="shared" si="1"/>
        <v>-2.3658716901763199</v>
      </c>
      <c r="AB31" s="9">
        <f t="shared" si="1"/>
        <v>-1.077068924805572</v>
      </c>
    </row>
    <row r="32" spans="1:28" x14ac:dyDescent="0.2">
      <c r="C32" t="s">
        <v>176</v>
      </c>
      <c r="D32">
        <v>-743.74248</v>
      </c>
      <c r="E32" t="s">
        <v>256</v>
      </c>
      <c r="F32">
        <v>-743.74354000000005</v>
      </c>
      <c r="G32" t="s">
        <v>159</v>
      </c>
      <c r="H32">
        <v>-743.73113000000001</v>
      </c>
      <c r="O32" s="30" t="s">
        <v>151</v>
      </c>
      <c r="P32" s="2">
        <v>-743.73513258100002</v>
      </c>
      <c r="Q32">
        <v>-743.73771367799998</v>
      </c>
      <c r="R32" s="11">
        <v>-743.73627941500001</v>
      </c>
      <c r="S32">
        <v>-743.73814566299995</v>
      </c>
      <c r="T32">
        <v>-743.73164797899994</v>
      </c>
      <c r="U32">
        <v>-743.70701634399995</v>
      </c>
      <c r="V32" s="30" t="s">
        <v>151</v>
      </c>
      <c r="W32" s="9">
        <f>(P32-$P$24)*$B$2</f>
        <v>-1.4075657526993552</v>
      </c>
      <c r="X32" s="9">
        <f>(Q32-$P$24)*$B$2</f>
        <v>-1.4778015318234972</v>
      </c>
      <c r="Y32" s="9">
        <f>(R32-$P$24)*$B$2</f>
        <v>-1.4387729407736596</v>
      </c>
      <c r="Z32" s="9">
        <f>(S32-$P$24)*$B$2</f>
        <v>-1.4895565348488831</v>
      </c>
      <c r="AA32" s="9">
        <f t="shared" si="1"/>
        <v>-1.3127441569142126</v>
      </c>
      <c r="AB32" s="9">
        <f t="shared" si="1"/>
        <v>-0.64247795794844254</v>
      </c>
    </row>
    <row r="33" spans="3:28" x14ac:dyDescent="0.2">
      <c r="C33" t="s">
        <v>276</v>
      </c>
      <c r="D33">
        <v>-743.74257</v>
      </c>
      <c r="E33" t="s">
        <v>170</v>
      </c>
      <c r="F33">
        <v>-743.74392</v>
      </c>
      <c r="G33" t="s">
        <v>182</v>
      </c>
      <c r="H33">
        <v>-743.73171000000002</v>
      </c>
      <c r="O33" s="30" t="s">
        <v>152</v>
      </c>
      <c r="P33">
        <v>-743.75600875199996</v>
      </c>
      <c r="Q33">
        <v>-743.75237778600001</v>
      </c>
      <c r="R33">
        <v>-743.77139558800002</v>
      </c>
      <c r="S33">
        <v>-743.77026301800004</v>
      </c>
      <c r="T33">
        <v>-743.77034899700004</v>
      </c>
      <c r="U33">
        <v>-743.72298776900004</v>
      </c>
      <c r="V33" s="30" t="s">
        <v>152</v>
      </c>
      <c r="W33" s="9">
        <f>(P33-$P$24)*$B$2</f>
        <v>-1.9756397674813435</v>
      </c>
      <c r="X33" s="9">
        <f>(Q33-$P$24)*$B$2</f>
        <v>-1.8768353730772114</v>
      </c>
      <c r="Y33" s="9">
        <f>(R33-$P$24)*$B$2</f>
        <v>-2.3943401939806175</v>
      </c>
      <c r="Z33" s="9">
        <f>(S33-$P$24)*$B$2</f>
        <v>-2.3635211521691191</v>
      </c>
      <c r="AA33" s="9">
        <f t="shared" si="1"/>
        <v>-2.3658607783256538</v>
      </c>
      <c r="AB33" s="9">
        <f t="shared" si="1"/>
        <v>-1.0770859864808606</v>
      </c>
    </row>
    <row r="34" spans="3:28" x14ac:dyDescent="0.2">
      <c r="C34" t="s">
        <v>173</v>
      </c>
      <c r="D34">
        <v>-743.74278000000004</v>
      </c>
      <c r="E34" t="s">
        <v>276</v>
      </c>
      <c r="F34">
        <v>-743.74582999999996</v>
      </c>
      <c r="G34" t="s">
        <v>234</v>
      </c>
      <c r="H34">
        <v>-743.73180000000002</v>
      </c>
      <c r="O34" s="30" t="s">
        <v>225</v>
      </c>
      <c r="P34">
        <v>-743.73810601100001</v>
      </c>
      <c r="Q34">
        <v>-743.73357928300004</v>
      </c>
      <c r="R34">
        <v>-743.74798744899999</v>
      </c>
      <c r="S34">
        <v>-743.74897276399997</v>
      </c>
      <c r="T34">
        <v>-743.75678228200002</v>
      </c>
      <c r="U34">
        <v>-743.70403057600004</v>
      </c>
      <c r="V34" s="30" t="s">
        <v>225</v>
      </c>
      <c r="W34" s="9">
        <f>(P34-$P$24)*$B$2</f>
        <v>-1.4884775404872812</v>
      </c>
      <c r="X34" s="9">
        <f>(Q34-$P$24)*$B$2</f>
        <v>-1.3652980288432037</v>
      </c>
      <c r="Y34" s="9">
        <f>(R34-$P$24)*$B$2</f>
        <v>-1.7573672787675214</v>
      </c>
      <c r="Z34" s="9">
        <f>(S34-$P$24)*$B$2</f>
        <v>-1.7841792764209741</v>
      </c>
      <c r="AA34" s="9">
        <f t="shared" si="1"/>
        <v>-1.9966887564309876</v>
      </c>
      <c r="AB34" s="9">
        <f t="shared" si="1"/>
        <v>-0.56123043344190693</v>
      </c>
    </row>
    <row r="35" spans="3:28" x14ac:dyDescent="0.2">
      <c r="C35" t="s">
        <v>198</v>
      </c>
      <c r="D35">
        <v>-743.74392</v>
      </c>
      <c r="E35" t="s">
        <v>196</v>
      </c>
      <c r="F35">
        <v>-743.74666000000002</v>
      </c>
      <c r="G35" t="s">
        <v>190</v>
      </c>
      <c r="H35">
        <v>-743.7319</v>
      </c>
      <c r="O35" s="30" t="s">
        <v>226</v>
      </c>
      <c r="P35">
        <v>-743.73284131200001</v>
      </c>
      <c r="Q35">
        <v>-743.74299040300002</v>
      </c>
      <c r="R35">
        <v>-743.74998195900002</v>
      </c>
      <c r="S35">
        <v>-743.74967841800003</v>
      </c>
      <c r="T35">
        <v>-743.74837063699999</v>
      </c>
      <c r="U35">
        <v>-743.702480251</v>
      </c>
      <c r="V35" s="30" t="s">
        <v>226</v>
      </c>
      <c r="W35" s="9">
        <f>(P35-$P$24)*$B$2</f>
        <v>-1.3452166571786506</v>
      </c>
      <c r="X35" s="9">
        <f>(Q35-$P$24)*$B$2</f>
        <v>-1.6213896618347021</v>
      </c>
      <c r="Y35" s="9">
        <f>(R35-$P$24)*$B$2</f>
        <v>-1.8116410870843749</v>
      </c>
      <c r="Z35" s="9">
        <f>(S35-$P$24)*$B$2</f>
        <v>-1.8033812508089422</v>
      </c>
      <c r="AA35" s="9">
        <f t="shared" si="1"/>
        <v>-1.7677944373483403</v>
      </c>
      <c r="AB35" s="9">
        <f t="shared" si="1"/>
        <v>-0.5190436096708384</v>
      </c>
    </row>
    <row r="36" spans="3:28" x14ac:dyDescent="0.2">
      <c r="C36" t="s">
        <v>179</v>
      </c>
      <c r="D36">
        <v>-743.74663999999996</v>
      </c>
      <c r="E36" t="s">
        <v>277</v>
      </c>
      <c r="F36">
        <v>-743.74684000000002</v>
      </c>
      <c r="G36" t="s">
        <v>3</v>
      </c>
      <c r="H36">
        <v>-743.73244999999997</v>
      </c>
      <c r="O36" s="30" t="s">
        <v>303</v>
      </c>
      <c r="P36">
        <v>-743.64302847399995</v>
      </c>
      <c r="Q36">
        <v>-743.64755033200004</v>
      </c>
      <c r="R36">
        <v>-743.64209559899996</v>
      </c>
      <c r="S36">
        <v>-743.64514633700003</v>
      </c>
      <c r="T36">
        <v>-743.63015861600002</v>
      </c>
      <c r="U36">
        <v>-743.60336347800001</v>
      </c>
      <c r="V36" s="30" t="s">
        <v>303</v>
      </c>
      <c r="W36" s="9">
        <f>(P36-$P$24)*$B$2</f>
        <v>1.0987343653437041</v>
      </c>
      <c r="X36" s="9">
        <f>(Q36-$P$24)*$B$2</f>
        <v>0.97568737418847684</v>
      </c>
      <c r="Y36" s="9">
        <f>(R36-$P$24)*$B$2</f>
        <v>1.1241193866934185</v>
      </c>
      <c r="Z36" s="9">
        <f>(S36-$P$24)*$B$2</f>
        <v>1.0411039245307154</v>
      </c>
      <c r="AA36" s="9">
        <f t="shared" si="1"/>
        <v>1.4489437932946239</v>
      </c>
      <c r="AB36" s="9">
        <f t="shared" si="1"/>
        <v>2.1780823704957317</v>
      </c>
    </row>
    <row r="37" spans="3:28" x14ac:dyDescent="0.2">
      <c r="C37" t="s">
        <v>156</v>
      </c>
      <c r="D37">
        <v>-743.74665000000005</v>
      </c>
      <c r="E37" t="s">
        <v>205</v>
      </c>
      <c r="F37">
        <v>-743.74722999999994</v>
      </c>
      <c r="G37" t="s">
        <v>211</v>
      </c>
      <c r="H37">
        <v>-743.73302000000001</v>
      </c>
      <c r="I37">
        <f>(H37-$B$4)*$B$2</f>
        <v>-1.2262662635597417</v>
      </c>
      <c r="O37" s="30" t="s">
        <v>304</v>
      </c>
      <c r="P37">
        <v>-743.67994448599995</v>
      </c>
      <c r="Q37">
        <v>-743.685690894</v>
      </c>
      <c r="R37">
        <v>-743.68734270200002</v>
      </c>
      <c r="S37">
        <v>-743.68824006600005</v>
      </c>
      <c r="T37">
        <v>-743.67648942200003</v>
      </c>
      <c r="U37">
        <v>-743.64741468499994</v>
      </c>
      <c r="V37" s="30" t="s">
        <v>304</v>
      </c>
      <c r="W37" s="9">
        <f>(P37-$P$24)*$B$2</f>
        <v>9.4190613204339441E-2</v>
      </c>
      <c r="X37" s="9">
        <f>(Q37-$P$24)*$B$2</f>
        <v>-6.2178342729821041E-2</v>
      </c>
      <c r="Y37" s="9">
        <f>(R37-$P$24)*$B$2</f>
        <v>-0.10712668130315516</v>
      </c>
      <c r="Z37" s="9">
        <f>(S37-$P$24)*$B$2</f>
        <v>-0.13154539152623371</v>
      </c>
      <c r="AA37" s="9">
        <f t="shared" si="1"/>
        <v>0.18820843274462942</v>
      </c>
      <c r="AB37" s="9">
        <f t="shared" si="1"/>
        <v>0.97937854609620301</v>
      </c>
    </row>
    <row r="38" spans="3:28" x14ac:dyDescent="0.2">
      <c r="C38" t="s">
        <v>206</v>
      </c>
      <c r="D38">
        <v>-743.74666000000002</v>
      </c>
      <c r="E38" t="s">
        <v>289</v>
      </c>
      <c r="F38">
        <v>-743.75600999999995</v>
      </c>
      <c r="G38" t="s">
        <v>2</v>
      </c>
      <c r="H38">
        <v>-743.73302999999999</v>
      </c>
      <c r="O38" s="1"/>
      <c r="Q38" s="11"/>
    </row>
    <row r="39" spans="3:28" x14ac:dyDescent="0.2">
      <c r="C39" t="s">
        <v>182</v>
      </c>
      <c r="D39">
        <v>-743.74722999999994</v>
      </c>
      <c r="G39" t="s">
        <v>248</v>
      </c>
      <c r="H39">
        <v>-743.73352999999997</v>
      </c>
      <c r="O39" s="1"/>
      <c r="Q39" s="11"/>
    </row>
    <row r="40" spans="3:28" x14ac:dyDescent="0.2">
      <c r="G40" t="s">
        <v>179</v>
      </c>
      <c r="H40">
        <v>-743.73396000000002</v>
      </c>
      <c r="O40" s="1"/>
      <c r="Q40" s="11"/>
      <c r="W40" s="10">
        <f>50-W24*25</f>
        <v>50</v>
      </c>
      <c r="X40" s="10">
        <f t="shared" ref="X40:AB40" si="2">50-X24*25</f>
        <v>54.268751720995901</v>
      </c>
      <c r="Y40" s="10">
        <f t="shared" si="2"/>
        <v>59.746378771955946</v>
      </c>
      <c r="Z40" s="10">
        <f t="shared" si="2"/>
        <v>68.066461530017179</v>
      </c>
      <c r="AA40" s="31">
        <f t="shared" si="2"/>
        <v>62.836051864958883</v>
      </c>
      <c r="AB40" s="10">
        <f t="shared" si="2"/>
        <v>43.838205295996225</v>
      </c>
    </row>
    <row r="41" spans="3:28" x14ac:dyDescent="0.2">
      <c r="G41" t="s">
        <v>201</v>
      </c>
      <c r="H41">
        <v>-743.73496</v>
      </c>
      <c r="O41" s="1" t="s">
        <v>93</v>
      </c>
      <c r="P41">
        <v>1.1879999999999999</v>
      </c>
      <c r="Q41">
        <v>1.1910000000000001</v>
      </c>
      <c r="V41" s="1" t="s">
        <v>93</v>
      </c>
      <c r="W41" s="10">
        <f t="shared" ref="W41:AB41" si="3">50-W25*25</f>
        <v>54.701484189962919</v>
      </c>
      <c r="X41" s="10">
        <f t="shared" si="3"/>
        <v>64.100567433795405</v>
      </c>
      <c r="Y41" s="10">
        <f t="shared" si="3"/>
        <v>70.226327856811878</v>
      </c>
      <c r="Z41" s="10">
        <f t="shared" si="3"/>
        <v>76.676286601894219</v>
      </c>
      <c r="AA41" s="31">
        <f t="shared" si="3"/>
        <v>66.865707502034439</v>
      </c>
      <c r="AB41" s="10">
        <f t="shared" si="3"/>
        <v>47.881332715855251</v>
      </c>
    </row>
    <row r="42" spans="3:28" x14ac:dyDescent="0.2">
      <c r="G42" t="s">
        <v>307</v>
      </c>
      <c r="H42">
        <v>-743.73663999999997</v>
      </c>
      <c r="O42" s="1" t="s">
        <v>94</v>
      </c>
      <c r="P42">
        <v>1.1859999999999999</v>
      </c>
      <c r="Q42">
        <v>1.1930000000000001</v>
      </c>
      <c r="R42">
        <v>-42.717399999999998</v>
      </c>
      <c r="V42" s="1" t="s">
        <v>94</v>
      </c>
      <c r="W42" s="10">
        <f t="shared" ref="W42:AB42" si="4">50-W26*25</f>
        <v>57.574673358280855</v>
      </c>
      <c r="X42" s="10">
        <f t="shared" si="4"/>
        <v>63.98824951394441</v>
      </c>
      <c r="Y42" s="10">
        <f t="shared" si="4"/>
        <v>67.799459950201779</v>
      </c>
      <c r="Z42" s="10">
        <f t="shared" si="4"/>
        <v>76.408025805303055</v>
      </c>
      <c r="AA42" s="31">
        <f t="shared" si="4"/>
        <v>64.319035084100861</v>
      </c>
      <c r="AB42" s="10">
        <f t="shared" si="4"/>
        <v>39.370708892382616</v>
      </c>
    </row>
    <row r="43" spans="3:28" x14ac:dyDescent="0.2">
      <c r="G43" t="s">
        <v>199</v>
      </c>
      <c r="H43">
        <v>-743.73692000000005</v>
      </c>
      <c r="O43" s="30" t="s">
        <v>95</v>
      </c>
      <c r="P43">
        <v>1.2569999999999999</v>
      </c>
      <c r="Q43">
        <v>1.284</v>
      </c>
      <c r="V43" s="30" t="s">
        <v>95</v>
      </c>
      <c r="W43" s="10">
        <f t="shared" ref="W43:AB43" si="5">50-W27*25</f>
        <v>88.734729580941774</v>
      </c>
      <c r="X43" s="10">
        <f t="shared" si="5"/>
        <v>97.516991160583956</v>
      </c>
      <c r="Y43" s="10">
        <f t="shared" si="5"/>
        <v>99.608489022640725</v>
      </c>
      <c r="Z43" s="10">
        <f t="shared" si="5"/>
        <v>104.89468178735271</v>
      </c>
      <c r="AA43" s="31">
        <f t="shared" si="5"/>
        <v>90.000281911679068</v>
      </c>
      <c r="AB43" s="10">
        <f t="shared" si="5"/>
        <v>61.68494131949781</v>
      </c>
    </row>
    <row r="44" spans="3:28" x14ac:dyDescent="0.2">
      <c r="G44" t="s">
        <v>246</v>
      </c>
      <c r="H44">
        <v>-743.73880999999994</v>
      </c>
      <c r="O44" s="30" t="s">
        <v>96</v>
      </c>
      <c r="P44">
        <v>1.1919999999999999</v>
      </c>
      <c r="Q44">
        <v>1.9159999999999999</v>
      </c>
      <c r="R44">
        <v>-570.13850000000002</v>
      </c>
      <c r="V44" s="30" t="s">
        <v>96</v>
      </c>
      <c r="W44" s="10">
        <f t="shared" ref="W44:AB44" si="6">50-W28*25</f>
        <v>55.524402430778423</v>
      </c>
      <c r="X44" s="10">
        <f t="shared" si="6"/>
        <v>56.725074143690946</v>
      </c>
      <c r="Y44" s="10">
        <f t="shared" si="6"/>
        <v>62.602006253952368</v>
      </c>
      <c r="Z44" s="10">
        <f t="shared" si="6"/>
        <v>66.606839469445617</v>
      </c>
      <c r="AA44" s="31">
        <f t="shared" si="6"/>
        <v>58.112663017303142</v>
      </c>
      <c r="AB44" s="10">
        <f t="shared" si="6"/>
        <v>38.584364402542477</v>
      </c>
    </row>
    <row r="45" spans="3:28" x14ac:dyDescent="0.2">
      <c r="G45" t="s">
        <v>191</v>
      </c>
      <c r="H45">
        <v>-743.73925999999994</v>
      </c>
      <c r="O45" s="30" t="s">
        <v>97</v>
      </c>
      <c r="P45">
        <v>1.181</v>
      </c>
      <c r="Q45">
        <v>4.1639999999999997</v>
      </c>
      <c r="V45" s="30" t="s">
        <v>97</v>
      </c>
      <c r="W45" s="10">
        <f t="shared" ref="W45:AB45" si="7">50-W29*25</f>
        <v>84.467443204577265</v>
      </c>
      <c r="X45" s="10">
        <f t="shared" si="7"/>
        <v>82.80000071257605</v>
      </c>
      <c r="Y45" s="10">
        <f t="shared" si="7"/>
        <v>86.688240385540809</v>
      </c>
      <c r="Z45" s="10">
        <f t="shared" si="7"/>
        <v>89.018515275556439</v>
      </c>
      <c r="AA45" s="31">
        <f t="shared" si="7"/>
        <v>81.16279030810469</v>
      </c>
      <c r="AB45" s="10">
        <f t="shared" si="7"/>
        <v>54.179880676276902</v>
      </c>
    </row>
    <row r="46" spans="3:28" x14ac:dyDescent="0.2">
      <c r="G46" t="s">
        <v>165</v>
      </c>
      <c r="H46">
        <v>-743.73941000000002</v>
      </c>
      <c r="O46" s="30" t="s">
        <v>149</v>
      </c>
      <c r="P46">
        <v>1.1839999999999999</v>
      </c>
      <c r="Q46">
        <v>5.2519999999999998</v>
      </c>
      <c r="R46">
        <v>-43.666400000000003</v>
      </c>
      <c r="V46" s="30" t="s">
        <v>149</v>
      </c>
      <c r="W46" s="10">
        <f t="shared" ref="W46:AB46" si="8">50-W30*25</f>
        <v>68.772661054953176</v>
      </c>
      <c r="X46" s="10">
        <f t="shared" si="8"/>
        <v>78.093007534138522</v>
      </c>
      <c r="Y46" s="10">
        <f t="shared" si="8"/>
        <v>82.524505712140211</v>
      </c>
      <c r="Z46" s="10">
        <f t="shared" si="8"/>
        <v>81.138089658536714</v>
      </c>
      <c r="AA46" s="31">
        <f t="shared" si="8"/>
        <v>80.400882515397029</v>
      </c>
      <c r="AB46" s="10">
        <f t="shared" si="8"/>
        <v>51.816772949954974</v>
      </c>
    </row>
    <row r="47" spans="3:28" x14ac:dyDescent="0.2">
      <c r="G47" t="s">
        <v>235</v>
      </c>
      <c r="H47">
        <v>-743.73955000000001</v>
      </c>
      <c r="O47" s="30" t="s">
        <v>150</v>
      </c>
      <c r="P47">
        <v>1.1839999999999999</v>
      </c>
      <c r="Q47">
        <v>4.9119999999999999</v>
      </c>
      <c r="V47" s="30" t="s">
        <v>150</v>
      </c>
      <c r="W47" s="10">
        <f t="shared" ref="W47:AB47" si="9">50-W31*25</f>
        <v>85.964977146556151</v>
      </c>
      <c r="X47" s="10">
        <f t="shared" si="9"/>
        <v>108.50909657188038</v>
      </c>
      <c r="Y47" s="10">
        <f t="shared" si="9"/>
        <v>86.513482048043144</v>
      </c>
      <c r="Z47" s="10">
        <f t="shared" si="9"/>
        <v>109.08868392345309</v>
      </c>
      <c r="AA47" s="31">
        <f t="shared" si="9"/>
        <v>109.146792254408</v>
      </c>
      <c r="AB47" s="10">
        <f t="shared" si="9"/>
        <v>76.9267231201393</v>
      </c>
    </row>
    <row r="48" spans="3:28" x14ac:dyDescent="0.2">
      <c r="G48" t="s">
        <v>176</v>
      </c>
      <c r="H48">
        <v>-743.74264000000005</v>
      </c>
      <c r="O48" s="30" t="s">
        <v>151</v>
      </c>
      <c r="P48">
        <v>1.1839999999999999</v>
      </c>
      <c r="Q48">
        <v>4.8109999999999999</v>
      </c>
      <c r="R48">
        <v>-40.250100000000003</v>
      </c>
      <c r="V48" s="30" t="s">
        <v>151</v>
      </c>
      <c r="W48" s="10">
        <f t="shared" ref="W48:AB48" si="10">50-W32*25</f>
        <v>85.189143817483881</v>
      </c>
      <c r="X48" s="10">
        <f t="shared" si="10"/>
        <v>86.945038295587437</v>
      </c>
      <c r="Y48" s="10">
        <f t="shared" si="10"/>
        <v>85.969323519341486</v>
      </c>
      <c r="Z48" s="10">
        <f t="shared" si="10"/>
        <v>87.238913371222083</v>
      </c>
      <c r="AA48" s="31">
        <f t="shared" si="10"/>
        <v>82.818603922855317</v>
      </c>
      <c r="AB48" s="10">
        <f t="shared" si="10"/>
        <v>66.061948948711063</v>
      </c>
    </row>
    <row r="49" spans="6:28" x14ac:dyDescent="0.2">
      <c r="G49" t="s">
        <v>196</v>
      </c>
      <c r="H49">
        <v>-743.74266999999998</v>
      </c>
      <c r="O49" s="30" t="s">
        <v>152</v>
      </c>
      <c r="P49">
        <v>1.1839999999999999</v>
      </c>
      <c r="Q49">
        <v>3.8170000000000002</v>
      </c>
      <c r="V49" s="30" t="s">
        <v>152</v>
      </c>
      <c r="W49" s="10">
        <f t="shared" ref="W49:AB49" si="11">50-W33*25</f>
        <v>99.390994187033584</v>
      </c>
      <c r="X49" s="10">
        <f t="shared" si="11"/>
        <v>96.920884326930292</v>
      </c>
      <c r="Y49" s="10">
        <f t="shared" si="11"/>
        <v>109.85850484951544</v>
      </c>
      <c r="Z49" s="10">
        <f t="shared" si="11"/>
        <v>109.08802880422797</v>
      </c>
      <c r="AA49" s="31">
        <f t="shared" si="11"/>
        <v>109.14651945814134</v>
      </c>
      <c r="AB49" s="10">
        <f t="shared" si="11"/>
        <v>76.92714966202152</v>
      </c>
    </row>
    <row r="50" spans="6:28" x14ac:dyDescent="0.2">
      <c r="G50" t="s">
        <v>256</v>
      </c>
      <c r="H50">
        <v>-743.74365</v>
      </c>
      <c r="O50" s="30" t="s">
        <v>225</v>
      </c>
      <c r="P50">
        <v>1.2030000000000001</v>
      </c>
      <c r="Q50">
        <v>3.8889999999999998</v>
      </c>
      <c r="R50">
        <v>-182.33789999999999</v>
      </c>
      <c r="V50" s="30" t="s">
        <v>225</v>
      </c>
      <c r="W50" s="10">
        <f t="shared" ref="W50:AB50" si="12">50-W34*25</f>
        <v>87.21193851218203</v>
      </c>
      <c r="X50" s="10">
        <f t="shared" si="12"/>
        <v>84.13245072108009</v>
      </c>
      <c r="Y50" s="10">
        <f t="shared" si="12"/>
        <v>93.934181969188032</v>
      </c>
      <c r="Z50" s="10">
        <f t="shared" si="12"/>
        <v>94.604481910524356</v>
      </c>
      <c r="AA50" s="31">
        <f t="shared" si="12"/>
        <v>99.917218910774693</v>
      </c>
      <c r="AB50" s="10">
        <f t="shared" si="12"/>
        <v>64.030760836047676</v>
      </c>
    </row>
    <row r="51" spans="6:28" x14ac:dyDescent="0.2">
      <c r="G51" t="s">
        <v>185</v>
      </c>
      <c r="H51">
        <v>-743.74401</v>
      </c>
      <c r="O51" s="30" t="s">
        <v>226</v>
      </c>
      <c r="P51">
        <v>1.206</v>
      </c>
      <c r="Q51">
        <v>3.206</v>
      </c>
      <c r="V51" s="30" t="s">
        <v>226</v>
      </c>
      <c r="W51" s="10">
        <f t="shared" ref="W51:AB51" si="13">50-W35*25</f>
        <v>83.630416429466266</v>
      </c>
      <c r="X51" s="10">
        <f t="shared" si="13"/>
        <v>90.534741545867547</v>
      </c>
      <c r="Y51" s="10">
        <f t="shared" si="13"/>
        <v>95.29102717710937</v>
      </c>
      <c r="Z51" s="10">
        <f t="shared" si="13"/>
        <v>95.08453127022355</v>
      </c>
      <c r="AA51" s="31">
        <f t="shared" si="13"/>
        <v>94.194860933708497</v>
      </c>
      <c r="AB51" s="10">
        <f t="shared" si="13"/>
        <v>62.976090241770962</v>
      </c>
    </row>
    <row r="52" spans="6:28" x14ac:dyDescent="0.2">
      <c r="G52" t="s">
        <v>243</v>
      </c>
      <c r="H52">
        <v>-743.74509999999998</v>
      </c>
      <c r="O52" s="30" t="s">
        <v>303</v>
      </c>
      <c r="P52">
        <v>1.893</v>
      </c>
      <c r="Q52">
        <v>3.41</v>
      </c>
      <c r="R52">
        <v>-385.93729999999999</v>
      </c>
      <c r="V52" s="30" t="s">
        <v>303</v>
      </c>
      <c r="W52" s="10">
        <f t="shared" ref="W52:AB52" si="14">50-W36*25</f>
        <v>22.5316408664074</v>
      </c>
      <c r="X52" s="10">
        <f t="shared" si="14"/>
        <v>25.607815645288078</v>
      </c>
      <c r="Y52" s="10">
        <f t="shared" si="14"/>
        <v>21.897015332664537</v>
      </c>
      <c r="Z52" s="10">
        <f t="shared" si="14"/>
        <v>23.972401886732115</v>
      </c>
      <c r="AA52" s="31">
        <f t="shared" si="14"/>
        <v>13.776405167634401</v>
      </c>
      <c r="AB52" s="10">
        <f t="shared" si="14"/>
        <v>-4.4520592623932913</v>
      </c>
    </row>
    <row r="53" spans="6:28" x14ac:dyDescent="0.2">
      <c r="G53" t="s">
        <v>204</v>
      </c>
      <c r="H53">
        <v>-743.74590999999998</v>
      </c>
      <c r="O53" s="30" t="s">
        <v>304</v>
      </c>
      <c r="P53">
        <v>2.8479999999999999</v>
      </c>
      <c r="Q53">
        <v>3.1320000000000001</v>
      </c>
      <c r="V53" s="30" t="s">
        <v>304</v>
      </c>
      <c r="W53" s="10">
        <f t="shared" ref="W53:AB53" si="15">50-W37*25</f>
        <v>47.645234669891515</v>
      </c>
      <c r="X53" s="10">
        <f t="shared" si="15"/>
        <v>51.554458568245529</v>
      </c>
      <c r="Y53" s="10">
        <f t="shared" si="15"/>
        <v>52.678167032578877</v>
      </c>
      <c r="Z53" s="10">
        <f t="shared" si="15"/>
        <v>53.288634788155846</v>
      </c>
      <c r="AA53" s="31">
        <f t="shared" si="15"/>
        <v>45.294789181384267</v>
      </c>
      <c r="AB53" s="10">
        <f t="shared" si="15"/>
        <v>25.515536347594924</v>
      </c>
    </row>
    <row r="54" spans="6:28" x14ac:dyDescent="0.2">
      <c r="G54" t="s">
        <v>205</v>
      </c>
      <c r="H54">
        <v>-743.74666999999999</v>
      </c>
      <c r="W54" s="10"/>
      <c r="X54" s="10"/>
      <c r="Y54" s="10"/>
      <c r="Z54" s="10"/>
      <c r="AA54" s="10"/>
      <c r="AB54" s="10"/>
    </row>
    <row r="55" spans="6:28" x14ac:dyDescent="0.2">
      <c r="G55" t="s">
        <v>275</v>
      </c>
      <c r="H55">
        <v>-743.74684000000002</v>
      </c>
      <c r="W55" s="10"/>
      <c r="X55" s="10"/>
      <c r="Y55" s="10"/>
      <c r="Z55" s="10"/>
      <c r="AA55" s="10"/>
      <c r="AB55" s="10"/>
    </row>
    <row r="56" spans="6:28" x14ac:dyDescent="0.2">
      <c r="F56" s="1" t="s">
        <v>392</v>
      </c>
      <c r="G56" s="1" t="s">
        <v>258</v>
      </c>
      <c r="H56" s="1">
        <v>-743.74722999999994</v>
      </c>
      <c r="I56">
        <f>(H56-$B$4)*$B$2</f>
        <v>-1.6129430995579608</v>
      </c>
    </row>
    <row r="57" spans="6:28" x14ac:dyDescent="0.2">
      <c r="G57" t="s">
        <v>177</v>
      </c>
      <c r="H57">
        <v>-743.75279999999998</v>
      </c>
    </row>
    <row r="58" spans="6:28" x14ac:dyDescent="0.2">
      <c r="G58" t="s">
        <v>188</v>
      </c>
      <c r="H58">
        <v>-743.75810999999999</v>
      </c>
    </row>
    <row r="59" spans="6:28" x14ac:dyDescent="0.2">
      <c r="F59" s="1" t="s">
        <v>393</v>
      </c>
      <c r="G59" s="1" t="s">
        <v>231</v>
      </c>
      <c r="H59" s="1">
        <v>-743.76337000000001</v>
      </c>
      <c r="I59">
        <f>(H59-$B$4)*$B$2</f>
        <v>-2.0521383235597019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E22FD-B4D6-6C4C-AF7D-F2844E265231}">
  <dimension ref="A1:X54"/>
  <sheetViews>
    <sheetView topLeftCell="A13" workbookViewId="0">
      <selection activeCell="S48" sqref="S48"/>
    </sheetView>
  </sheetViews>
  <sheetFormatPr baseColWidth="10" defaultRowHeight="16" x14ac:dyDescent="0.2"/>
  <cols>
    <col min="3" max="3" width="9" bestFit="1" customWidth="1"/>
    <col min="5" max="5" width="9" bestFit="1" customWidth="1"/>
    <col min="7" max="7" width="9" bestFit="1" customWidth="1"/>
    <col min="9" max="9" width="9" bestFit="1" customWidth="1"/>
    <col min="11" max="11" width="9" bestFit="1" customWidth="1"/>
    <col min="20" max="20" width="18.6640625" customWidth="1"/>
  </cols>
  <sheetData>
    <row r="1" spans="1:21" x14ac:dyDescent="0.2">
      <c r="A1" s="1" t="s">
        <v>0</v>
      </c>
    </row>
    <row r="2" spans="1:21" x14ac:dyDescent="0.2">
      <c r="A2" s="1" t="s">
        <v>98</v>
      </c>
      <c r="B2">
        <v>27.211600000000001</v>
      </c>
    </row>
    <row r="3" spans="1:21" x14ac:dyDescent="0.2">
      <c r="A3" s="1" t="s">
        <v>90</v>
      </c>
      <c r="B3">
        <v>-188.9225659</v>
      </c>
      <c r="L3" s="1"/>
    </row>
    <row r="4" spans="1:21" x14ac:dyDescent="0.2">
      <c r="A4" s="1" t="s">
        <v>135</v>
      </c>
      <c r="B4">
        <f>$B$3+$B$14</f>
        <v>-830.61416589999999</v>
      </c>
      <c r="L4" s="1"/>
    </row>
    <row r="5" spans="1:21" x14ac:dyDescent="0.2">
      <c r="L5" s="1"/>
    </row>
    <row r="6" spans="1:21" s="1" customFormat="1" x14ac:dyDescent="0.2">
      <c r="A6" s="1" t="s">
        <v>309</v>
      </c>
      <c r="C6" s="1" t="s">
        <v>5</v>
      </c>
      <c r="E6" s="1" t="s">
        <v>6</v>
      </c>
      <c r="G6" s="1" t="s">
        <v>7</v>
      </c>
      <c r="I6" s="1" t="s">
        <v>8</v>
      </c>
      <c r="S6"/>
      <c r="T6"/>
      <c r="U6"/>
    </row>
    <row r="7" spans="1:21" x14ac:dyDescent="0.2">
      <c r="A7" t="s">
        <v>178</v>
      </c>
      <c r="B7">
        <v>-641.56428000000005</v>
      </c>
      <c r="C7" t="s">
        <v>166</v>
      </c>
      <c r="D7">
        <v>-830.58408999999995</v>
      </c>
      <c r="E7" t="s">
        <v>250</v>
      </c>
      <c r="F7">
        <v>-830.58006</v>
      </c>
      <c r="G7" t="s">
        <v>161</v>
      </c>
      <c r="H7">
        <v>-830.45237999999995</v>
      </c>
      <c r="I7" t="s">
        <v>174</v>
      </c>
      <c r="J7">
        <v>-830.45186000000001</v>
      </c>
      <c r="O7" t="s">
        <v>147</v>
      </c>
      <c r="P7" t="s">
        <v>148</v>
      </c>
    </row>
    <row r="8" spans="1:21" x14ac:dyDescent="0.2">
      <c r="A8" t="s">
        <v>245</v>
      </c>
      <c r="B8">
        <v>-641.62239</v>
      </c>
      <c r="C8" t="s">
        <v>206</v>
      </c>
      <c r="D8">
        <v>-830.61505</v>
      </c>
      <c r="E8" t="s">
        <v>187</v>
      </c>
      <c r="F8">
        <v>-830.61292000000003</v>
      </c>
      <c r="G8" t="s">
        <v>279</v>
      </c>
      <c r="H8">
        <v>-830.50910999999996</v>
      </c>
      <c r="I8" t="s">
        <v>251</v>
      </c>
      <c r="J8">
        <v>-830.46893999999998</v>
      </c>
      <c r="O8" t="s">
        <v>422</v>
      </c>
      <c r="P8" t="s">
        <v>93</v>
      </c>
      <c r="Q8" t="s">
        <v>431</v>
      </c>
      <c r="R8" t="s">
        <v>374</v>
      </c>
    </row>
    <row r="9" spans="1:21" x14ac:dyDescent="0.2">
      <c r="A9" s="25" t="s">
        <v>394</v>
      </c>
      <c r="B9" s="25">
        <v>-641.69128999999998</v>
      </c>
      <c r="C9" t="s">
        <v>167</v>
      </c>
      <c r="D9">
        <v>-830.61929999999995</v>
      </c>
      <c r="E9" t="s">
        <v>181</v>
      </c>
      <c r="F9">
        <v>-830.61923000000002</v>
      </c>
      <c r="G9" t="s">
        <v>241</v>
      </c>
      <c r="H9">
        <v>-830.51238999999998</v>
      </c>
      <c r="I9" t="s">
        <v>159</v>
      </c>
      <c r="J9">
        <v>-830.47029999999995</v>
      </c>
      <c r="O9" t="s">
        <v>423</v>
      </c>
      <c r="P9" t="s">
        <v>94</v>
      </c>
      <c r="Q9" t="s">
        <v>414</v>
      </c>
      <c r="R9" t="s">
        <v>375</v>
      </c>
    </row>
    <row r="10" spans="1:21" x14ac:dyDescent="0.2">
      <c r="A10" t="s">
        <v>3</v>
      </c>
      <c r="B10">
        <v>-641.69147999999996</v>
      </c>
      <c r="C10" t="s">
        <v>170</v>
      </c>
      <c r="D10">
        <v>-830.62073999999996</v>
      </c>
      <c r="E10" t="s">
        <v>289</v>
      </c>
      <c r="F10">
        <v>-830.62275999999997</v>
      </c>
      <c r="G10" t="s">
        <v>307</v>
      </c>
      <c r="H10">
        <v>-830.51777000000004</v>
      </c>
      <c r="I10" t="s">
        <v>167</v>
      </c>
      <c r="J10">
        <v>-830.50503000000003</v>
      </c>
      <c r="O10" t="s">
        <v>424</v>
      </c>
      <c r="P10" s="18" t="s">
        <v>95</v>
      </c>
    </row>
    <row r="11" spans="1:21" x14ac:dyDescent="0.2">
      <c r="A11" t="s">
        <v>170</v>
      </c>
      <c r="B11">
        <v>-641.69149000000004</v>
      </c>
      <c r="C11" t="s">
        <v>280</v>
      </c>
      <c r="D11">
        <v>-830.62519999999995</v>
      </c>
      <c r="E11" t="s">
        <v>197</v>
      </c>
      <c r="F11">
        <v>-830.62657000000002</v>
      </c>
      <c r="G11" t="s">
        <v>192</v>
      </c>
      <c r="H11">
        <v>-830.52320999999995</v>
      </c>
      <c r="I11" t="s">
        <v>179</v>
      </c>
      <c r="J11">
        <v>-830.53030999999999</v>
      </c>
      <c r="O11" t="s">
        <v>425</v>
      </c>
      <c r="P11" s="18" t="s">
        <v>96</v>
      </c>
    </row>
    <row r="12" spans="1:21" x14ac:dyDescent="0.2">
      <c r="A12" t="s">
        <v>199</v>
      </c>
      <c r="B12">
        <v>-641.69150000000002</v>
      </c>
      <c r="C12" t="s">
        <v>231</v>
      </c>
      <c r="D12">
        <v>-830.62522999999999</v>
      </c>
      <c r="E12" t="s">
        <v>177</v>
      </c>
      <c r="F12">
        <v>-830.62768000000005</v>
      </c>
      <c r="G12" t="s">
        <v>167</v>
      </c>
      <c r="H12">
        <v>-830.52359999999999</v>
      </c>
      <c r="I12" t="s">
        <v>160</v>
      </c>
      <c r="J12">
        <v>-830.56111999999996</v>
      </c>
      <c r="O12" t="s">
        <v>426</v>
      </c>
      <c r="P12" s="18" t="s">
        <v>97</v>
      </c>
    </row>
    <row r="13" spans="1:21" x14ac:dyDescent="0.2">
      <c r="A13" t="s">
        <v>181</v>
      </c>
      <c r="B13">
        <v>-641.69150999999999</v>
      </c>
      <c r="C13" t="s">
        <v>181</v>
      </c>
      <c r="D13">
        <v>-830.62657000000002</v>
      </c>
      <c r="E13" t="s">
        <v>163</v>
      </c>
      <c r="F13">
        <v>-830.6277</v>
      </c>
      <c r="G13" t="s">
        <v>254</v>
      </c>
      <c r="H13">
        <v>-830.56592999999998</v>
      </c>
      <c r="I13" t="s">
        <v>193</v>
      </c>
      <c r="J13">
        <v>-830.57452000000001</v>
      </c>
      <c r="O13" t="s">
        <v>427</v>
      </c>
      <c r="P13" s="18" t="s">
        <v>149</v>
      </c>
    </row>
    <row r="14" spans="1:21" x14ac:dyDescent="0.2">
      <c r="A14" s="1" t="s">
        <v>185</v>
      </c>
      <c r="B14" s="1">
        <v>-641.69159999999999</v>
      </c>
      <c r="C14" t="s">
        <v>157</v>
      </c>
      <c r="D14">
        <v>-830.62674000000004</v>
      </c>
      <c r="E14" t="s">
        <v>244</v>
      </c>
      <c r="F14">
        <v>-830.63358000000005</v>
      </c>
      <c r="G14" t="s">
        <v>275</v>
      </c>
      <c r="H14">
        <v>-830.56659000000002</v>
      </c>
      <c r="I14" t="s">
        <v>234</v>
      </c>
      <c r="J14">
        <v>-830.58447999999999</v>
      </c>
      <c r="O14" t="s">
        <v>428</v>
      </c>
      <c r="P14" s="18" t="s">
        <v>150</v>
      </c>
    </row>
    <row r="15" spans="1:21" x14ac:dyDescent="0.2">
      <c r="C15" t="s">
        <v>159</v>
      </c>
      <c r="D15">
        <v>-830.62762999999995</v>
      </c>
      <c r="E15" t="s">
        <v>164</v>
      </c>
      <c r="F15">
        <v>-830.63626999999997</v>
      </c>
      <c r="G15" t="s">
        <v>206</v>
      </c>
      <c r="H15">
        <v>-830.56659999999999</v>
      </c>
      <c r="I15" t="s">
        <v>161</v>
      </c>
      <c r="J15">
        <v>-830.62657000000002</v>
      </c>
      <c r="O15" t="s">
        <v>429</v>
      </c>
      <c r="P15" s="18" t="s">
        <v>151</v>
      </c>
    </row>
    <row r="16" spans="1:21" x14ac:dyDescent="0.2">
      <c r="B16">
        <f>(B14-B9)*B2</f>
        <v>-8.4355960003573722E-3</v>
      </c>
      <c r="C16" t="s">
        <v>233</v>
      </c>
      <c r="D16">
        <v>-830.62764000000004</v>
      </c>
      <c r="E16" t="s">
        <v>186</v>
      </c>
      <c r="F16">
        <v>-830.63994000000002</v>
      </c>
      <c r="G16" t="s">
        <v>156</v>
      </c>
      <c r="H16">
        <v>-830.56712000000005</v>
      </c>
      <c r="I16" t="s">
        <v>2</v>
      </c>
      <c r="J16">
        <v>-830.63729000000001</v>
      </c>
      <c r="O16" t="s">
        <v>430</v>
      </c>
      <c r="P16" s="18" t="s">
        <v>152</v>
      </c>
    </row>
    <row r="17" spans="1:24" x14ac:dyDescent="0.2">
      <c r="C17" t="s">
        <v>177</v>
      </c>
      <c r="D17">
        <v>-830.6277</v>
      </c>
      <c r="E17" t="s">
        <v>184</v>
      </c>
      <c r="F17">
        <v>-830.64247</v>
      </c>
      <c r="G17" t="s">
        <v>244</v>
      </c>
      <c r="H17">
        <v>-830.56922999999995</v>
      </c>
      <c r="I17" t="s">
        <v>210</v>
      </c>
      <c r="J17">
        <v>-830.64315999999997</v>
      </c>
      <c r="P17" s="18" t="s">
        <v>225</v>
      </c>
    </row>
    <row r="18" spans="1:24" x14ac:dyDescent="0.2">
      <c r="C18" t="s">
        <v>201</v>
      </c>
      <c r="D18">
        <v>-830.63626999999997</v>
      </c>
      <c r="E18" t="s">
        <v>175</v>
      </c>
      <c r="F18">
        <v>-830.64766999999995</v>
      </c>
      <c r="G18" t="s">
        <v>261</v>
      </c>
      <c r="H18">
        <v>-830.57854999999995</v>
      </c>
      <c r="P18" s="18" t="s">
        <v>226</v>
      </c>
    </row>
    <row r="19" spans="1:24" x14ac:dyDescent="0.2">
      <c r="C19" t="s">
        <v>187</v>
      </c>
      <c r="D19">
        <v>-830.63685999999996</v>
      </c>
      <c r="E19" t="s">
        <v>199</v>
      </c>
      <c r="F19">
        <v>-830.64768000000004</v>
      </c>
      <c r="G19" t="s">
        <v>179</v>
      </c>
      <c r="H19">
        <v>-830.57970999999998</v>
      </c>
    </row>
    <row r="20" spans="1:24" x14ac:dyDescent="0.2">
      <c r="C20" t="s">
        <v>257</v>
      </c>
      <c r="D20">
        <v>-830.63824</v>
      </c>
      <c r="E20" t="s">
        <v>261</v>
      </c>
      <c r="F20">
        <v>-830.64774999999997</v>
      </c>
      <c r="G20" t="s">
        <v>172</v>
      </c>
      <c r="H20">
        <v>-830.58124999999995</v>
      </c>
    </row>
    <row r="21" spans="1:24" x14ac:dyDescent="0.2">
      <c r="C21" t="s">
        <v>289</v>
      </c>
      <c r="D21">
        <v>-830.64386000000002</v>
      </c>
      <c r="E21" t="s">
        <v>234</v>
      </c>
      <c r="F21">
        <v>-830.66341999999997</v>
      </c>
      <c r="G21" t="s">
        <v>289</v>
      </c>
      <c r="H21">
        <v>-830.58148000000006</v>
      </c>
      <c r="P21" s="1"/>
      <c r="Q21" s="1"/>
      <c r="R21" s="1"/>
      <c r="S21" s="1"/>
    </row>
    <row r="22" spans="1:24" x14ac:dyDescent="0.2">
      <c r="C22" t="s">
        <v>198</v>
      </c>
      <c r="D22">
        <v>-830.64545999999996</v>
      </c>
      <c r="G22" t="s">
        <v>210</v>
      </c>
      <c r="H22">
        <v>-830.58519999999999</v>
      </c>
      <c r="P22" s="1" t="s">
        <v>100</v>
      </c>
      <c r="Q22" s="1" t="s">
        <v>101</v>
      </c>
      <c r="R22" s="1" t="s">
        <v>102</v>
      </c>
      <c r="S22" s="1" t="s">
        <v>103</v>
      </c>
    </row>
    <row r="23" spans="1:24" x14ac:dyDescent="0.2">
      <c r="C23" t="s">
        <v>253</v>
      </c>
      <c r="D23">
        <v>-830.64766999999995</v>
      </c>
      <c r="G23" t="s">
        <v>163</v>
      </c>
      <c r="H23">
        <v>-830.58717999999999</v>
      </c>
      <c r="O23" s="26" t="s">
        <v>309</v>
      </c>
      <c r="P23" s="27">
        <f>B14</f>
        <v>-641.69159999999999</v>
      </c>
      <c r="Q23" s="27">
        <v>-641.71535619999997</v>
      </c>
      <c r="R23" s="27">
        <v>-641.68528509999999</v>
      </c>
      <c r="S23" s="27">
        <v>-641.64527199999998</v>
      </c>
    </row>
    <row r="24" spans="1:24" x14ac:dyDescent="0.2">
      <c r="C24" t="s">
        <v>205</v>
      </c>
      <c r="D24">
        <v>-830.64768000000004</v>
      </c>
      <c r="G24" t="s">
        <v>2</v>
      </c>
      <c r="H24">
        <v>-830.61291000000006</v>
      </c>
      <c r="O24" s="26" t="s">
        <v>447</v>
      </c>
      <c r="P24" s="27">
        <f>P23+$B$3</f>
        <v>-830.61416589999999</v>
      </c>
      <c r="Q24" s="27">
        <f t="shared" ref="Q24:S24" si="0">Q23+$B$3</f>
        <v>-830.63792209999997</v>
      </c>
      <c r="R24" s="27">
        <f t="shared" si="0"/>
        <v>-830.60785099999998</v>
      </c>
      <c r="S24" s="27">
        <f t="shared" si="0"/>
        <v>-830.56783789999997</v>
      </c>
      <c r="U24" s="9">
        <f>(P24-$P$24)*$B$2</f>
        <v>0</v>
      </c>
      <c r="V24" s="9">
        <f t="shared" ref="V24:X35" si="1">(Q24-$P$24)*$B$2</f>
        <v>-0.64644421191945034</v>
      </c>
      <c r="W24" s="9">
        <f t="shared" si="1"/>
        <v>0.17183853284018161</v>
      </c>
      <c r="X24" s="9">
        <f t="shared" si="1"/>
        <v>1.2606590048004571</v>
      </c>
    </row>
    <row r="25" spans="1:24" x14ac:dyDescent="0.2">
      <c r="C25" t="s">
        <v>244</v>
      </c>
      <c r="D25">
        <v>-830.66341</v>
      </c>
      <c r="G25" t="s">
        <v>276</v>
      </c>
      <c r="H25">
        <v>-830.61292000000003</v>
      </c>
      <c r="O25" s="26" t="s">
        <v>372</v>
      </c>
      <c r="P25" s="27">
        <v>-830.625230977</v>
      </c>
      <c r="Q25" s="27">
        <v>-830.64893397900005</v>
      </c>
      <c r="R25" s="27">
        <v>-830.62478964399997</v>
      </c>
      <c r="S25" s="27">
        <v>-830.56725457699997</v>
      </c>
      <c r="T25" s="26" t="s">
        <v>372</v>
      </c>
      <c r="U25" s="9">
        <f t="shared" ref="U25:U35" si="2">(P25-$P$24)*$B$2</f>
        <v>-0.30109844929352719</v>
      </c>
      <c r="V25" s="9">
        <f t="shared" si="1"/>
        <v>-0.94609505851801956</v>
      </c>
      <c r="W25" s="9">
        <f t="shared" si="1"/>
        <v>-0.28908907223001606</v>
      </c>
      <c r="X25" s="9">
        <f t="shared" si="1"/>
        <v>1.2765321569472774</v>
      </c>
    </row>
    <row r="26" spans="1:24" x14ac:dyDescent="0.2">
      <c r="C26" t="s">
        <v>168</v>
      </c>
      <c r="D26">
        <v>-830.66341999999997</v>
      </c>
      <c r="G26" t="s">
        <v>197</v>
      </c>
      <c r="H26">
        <v>-830.61368000000004</v>
      </c>
      <c r="O26" s="26" t="s">
        <v>448</v>
      </c>
      <c r="P26" s="27">
        <v>-830.62318528799995</v>
      </c>
      <c r="Q26" s="27">
        <v>-830.64771610800005</v>
      </c>
      <c r="R26" s="27">
        <v>-830.62043478700002</v>
      </c>
      <c r="S26" s="27">
        <v>-830.57001793100005</v>
      </c>
      <c r="T26" s="26" t="s">
        <v>448</v>
      </c>
      <c r="U26" s="9">
        <f t="shared" si="2"/>
        <v>-0.2454319784996041</v>
      </c>
      <c r="V26" s="9">
        <f t="shared" si="1"/>
        <v>-0.91295484001457261</v>
      </c>
      <c r="W26" s="9">
        <f t="shared" si="1"/>
        <v>-0.17058644549009577</v>
      </c>
      <c r="X26" s="9">
        <f t="shared" si="1"/>
        <v>1.2013368732386829</v>
      </c>
    </row>
    <row r="27" spans="1:24" x14ac:dyDescent="0.2">
      <c r="G27" t="s">
        <v>247</v>
      </c>
      <c r="H27">
        <v>-830.61491999999998</v>
      </c>
      <c r="O27" s="26" t="s">
        <v>95</v>
      </c>
      <c r="P27" s="27">
        <v>-830.66342002900001</v>
      </c>
      <c r="Q27" s="26">
        <v>-830.68027039699996</v>
      </c>
      <c r="R27" s="27">
        <v>-830.64804147699999</v>
      </c>
      <c r="S27" s="27">
        <v>-830.57572493999999</v>
      </c>
      <c r="T27" s="26" t="s">
        <v>95</v>
      </c>
      <c r="U27" s="9">
        <f t="shared" si="2"/>
        <v>-1.3402836566969176</v>
      </c>
      <c r="V27" s="9">
        <f t="shared" si="1"/>
        <v>-1.7988091305643659</v>
      </c>
      <c r="W27" s="9">
        <f t="shared" si="1"/>
        <v>-0.92180865109329335</v>
      </c>
      <c r="X27" s="9">
        <f t="shared" si="1"/>
        <v>1.0460400271360717</v>
      </c>
    </row>
    <row r="28" spans="1:24" x14ac:dyDescent="0.2">
      <c r="G28" t="s">
        <v>200</v>
      </c>
      <c r="H28">
        <v>-830.61918000000003</v>
      </c>
      <c r="O28" s="26" t="s">
        <v>439</v>
      </c>
      <c r="P28" s="27">
        <v>-830.57451815000002</v>
      </c>
      <c r="Q28" s="28">
        <v>-830.59924683600002</v>
      </c>
      <c r="R28" s="27">
        <v>-830.616074379</v>
      </c>
      <c r="S28" s="27">
        <v>-830.56352322400005</v>
      </c>
      <c r="T28" s="26" t="s">
        <v>439</v>
      </c>
      <c r="U28" s="9">
        <f t="shared" si="2"/>
        <v>1.0788787138992353</v>
      </c>
      <c r="V28" s="9">
        <f t="shared" si="1"/>
        <v>0.40597160194155057</v>
      </c>
      <c r="W28" s="9">
        <f t="shared" si="1"/>
        <v>-5.1932767156615003E-2</v>
      </c>
      <c r="X28" s="9">
        <f t="shared" si="1"/>
        <v>1.3780682422399277</v>
      </c>
    </row>
    <row r="29" spans="1:24" x14ac:dyDescent="0.2">
      <c r="G29" t="s">
        <v>195</v>
      </c>
      <c r="H29">
        <v>-830.61923999999999</v>
      </c>
      <c r="O29" s="26" t="s">
        <v>443</v>
      </c>
      <c r="P29" s="27">
        <v>-830.57970911400002</v>
      </c>
      <c r="Q29" s="27">
        <v>-830.61296431400001</v>
      </c>
      <c r="R29" s="27">
        <v>-830.61607726700004</v>
      </c>
      <c r="S29" s="27">
        <v>-830.563523143</v>
      </c>
      <c r="T29" s="26" t="s">
        <v>443</v>
      </c>
      <c r="U29" s="9">
        <f t="shared" si="2"/>
        <v>0.93762427791662772</v>
      </c>
      <c r="V29" s="9">
        <f t="shared" si="1"/>
        <v>3.269707759703442E-2</v>
      </c>
      <c r="W29" s="9">
        <f t="shared" si="1"/>
        <v>-5.2011354258503527E-2</v>
      </c>
      <c r="X29" s="9">
        <f t="shared" si="1"/>
        <v>1.378070446380967</v>
      </c>
    </row>
    <row r="30" spans="1:24" x14ac:dyDescent="0.2">
      <c r="A30" s="1"/>
      <c r="B30" s="1"/>
      <c r="G30" t="s">
        <v>231</v>
      </c>
      <c r="H30">
        <v>-830.61928</v>
      </c>
      <c r="O30" s="26" t="s">
        <v>444</v>
      </c>
      <c r="P30" s="2">
        <v>-830.58159771299995</v>
      </c>
      <c r="Q30">
        <v>-830.61216572000001</v>
      </c>
      <c r="R30">
        <v>-830.60693400399998</v>
      </c>
      <c r="S30">
        <v>-830.54796489800003</v>
      </c>
      <c r="T30" s="26" t="s">
        <v>444</v>
      </c>
      <c r="U30" s="9">
        <f t="shared" si="2"/>
        <v>0.88623247737023547</v>
      </c>
      <c r="V30" s="9">
        <f t="shared" si="1"/>
        <v>5.4428098087505032E-2</v>
      </c>
      <c r="W30" s="9">
        <f t="shared" si="1"/>
        <v>0.19679146119380436</v>
      </c>
      <c r="X30" s="9">
        <f t="shared" si="1"/>
        <v>1.801435186022031</v>
      </c>
    </row>
    <row r="31" spans="1:24" x14ac:dyDescent="0.2">
      <c r="G31" t="s">
        <v>177</v>
      </c>
      <c r="H31">
        <v>-830.61928999999998</v>
      </c>
      <c r="O31" s="26" t="s">
        <v>449</v>
      </c>
      <c r="P31" s="2">
        <v>-830.595651589</v>
      </c>
      <c r="Q31">
        <v>-830.62138907799999</v>
      </c>
      <c r="R31">
        <v>-830.60198570700004</v>
      </c>
      <c r="S31">
        <v>-830.56422926599998</v>
      </c>
      <c r="T31" s="26" t="s">
        <v>449</v>
      </c>
      <c r="U31" s="9">
        <f t="shared" si="2"/>
        <v>0.50380402520732526</v>
      </c>
      <c r="V31" s="9">
        <f t="shared" si="1"/>
        <v>-0.19655423046490414</v>
      </c>
      <c r="W31" s="9">
        <f t="shared" si="1"/>
        <v>0.331442539837418</v>
      </c>
      <c r="X31" s="9">
        <f t="shared" si="1"/>
        <v>1.35885570975454</v>
      </c>
    </row>
    <row r="32" spans="1:24" x14ac:dyDescent="0.2">
      <c r="B32">
        <v>3</v>
      </c>
      <c r="C32">
        <v>5</v>
      </c>
      <c r="D32">
        <v>7</v>
      </c>
      <c r="G32" t="s">
        <v>257</v>
      </c>
      <c r="H32">
        <v>-830.61929999999995</v>
      </c>
      <c r="O32" s="26" t="s">
        <v>450</v>
      </c>
      <c r="P32" s="2">
        <v>-830.45052752799995</v>
      </c>
      <c r="Q32">
        <v>-830.466057621</v>
      </c>
      <c r="R32">
        <v>-830.46924935799996</v>
      </c>
      <c r="S32">
        <v>-830.481364429</v>
      </c>
      <c r="T32" s="26" t="s">
        <v>450</v>
      </c>
      <c r="U32" s="9">
        <f t="shared" si="2"/>
        <v>4.452861923516199</v>
      </c>
      <c r="V32" s="9">
        <f t="shared" si="1"/>
        <v>4.0302632448359805</v>
      </c>
      <c r="W32" s="9">
        <f t="shared" si="1"/>
        <v>3.9434109742880894</v>
      </c>
      <c r="X32" s="9">
        <f t="shared" si="1"/>
        <v>3.6137405082634206</v>
      </c>
    </row>
    <row r="33" spans="1:24" x14ac:dyDescent="0.2">
      <c r="A33" t="s">
        <v>259</v>
      </c>
      <c r="B33">
        <v>-641.71121489999996</v>
      </c>
      <c r="C33">
        <v>-641.68794809999997</v>
      </c>
      <c r="D33">
        <v>-641.64515889999996</v>
      </c>
      <c r="G33" t="s">
        <v>183</v>
      </c>
      <c r="H33">
        <v>-830.62067000000002</v>
      </c>
      <c r="O33" s="26" t="s">
        <v>451</v>
      </c>
      <c r="P33" s="2">
        <v>-830.54092821500001</v>
      </c>
      <c r="Q33">
        <v>-830.54282729399995</v>
      </c>
      <c r="R33" s="11">
        <v>-830.52411166499996</v>
      </c>
      <c r="S33">
        <v>-830.50190376700004</v>
      </c>
      <c r="T33" s="26" t="s">
        <v>451</v>
      </c>
      <c r="U33" s="9">
        <f t="shared" si="2"/>
        <v>1.9929145891454818</v>
      </c>
      <c r="V33" s="9">
        <f t="shared" si="1"/>
        <v>1.9412376110306959</v>
      </c>
      <c r="W33" s="9">
        <f t="shared" si="1"/>
        <v>2.4505198211266825</v>
      </c>
      <c r="X33" s="9">
        <f t="shared" si="1"/>
        <v>3.0548322583412952</v>
      </c>
    </row>
    <row r="34" spans="1:24" x14ac:dyDescent="0.2">
      <c r="G34" t="s">
        <v>235</v>
      </c>
      <c r="H34">
        <v>-830.62261000000001</v>
      </c>
      <c r="O34" s="1" t="s">
        <v>374</v>
      </c>
      <c r="P34" s="2">
        <v>-830.62769714800004</v>
      </c>
      <c r="Q34">
        <v>-830.65049223000005</v>
      </c>
      <c r="R34" s="11">
        <v>-830.61792156499996</v>
      </c>
      <c r="S34">
        <v>-830.57655588199998</v>
      </c>
      <c r="T34" s="1" t="s">
        <v>374</v>
      </c>
      <c r="U34" s="9">
        <f t="shared" si="2"/>
        <v>-0.36820690807814277</v>
      </c>
      <c r="V34" s="9">
        <f t="shared" si="1"/>
        <v>-0.9884975614297784</v>
      </c>
      <c r="W34" s="9">
        <f t="shared" si="1"/>
        <v>-0.1021976537132241</v>
      </c>
      <c r="X34" s="9">
        <f t="shared" si="1"/>
        <v>1.023428765809056</v>
      </c>
    </row>
    <row r="35" spans="1:24" x14ac:dyDescent="0.2">
      <c r="G35" t="s">
        <v>237</v>
      </c>
      <c r="H35">
        <v>-830.62279000000001</v>
      </c>
      <c r="O35" s="1" t="s">
        <v>375</v>
      </c>
      <c r="P35" s="2">
        <v>-830.62453262099996</v>
      </c>
      <c r="Q35">
        <v>-830.64762136100001</v>
      </c>
      <c r="R35" s="11">
        <v>-830.61870871999997</v>
      </c>
      <c r="S35">
        <v>-830.56220522000001</v>
      </c>
      <c r="T35" s="1" t="s">
        <v>375</v>
      </c>
      <c r="U35" s="9">
        <f t="shared" si="2"/>
        <v>-0.28209506516274263</v>
      </c>
      <c r="V35" s="9">
        <f t="shared" si="1"/>
        <v>-0.91037662254805829</v>
      </c>
      <c r="W35" s="9">
        <f t="shared" si="1"/>
        <v>-0.12361740071154541</v>
      </c>
      <c r="X35" s="9">
        <f t="shared" si="1"/>
        <v>1.4139332398874347</v>
      </c>
    </row>
    <row r="36" spans="1:24" x14ac:dyDescent="0.2">
      <c r="G36" t="s">
        <v>157</v>
      </c>
      <c r="H36">
        <v>-830.62702000000002</v>
      </c>
      <c r="O36" s="1"/>
      <c r="Q36" s="11"/>
      <c r="U36" s="10"/>
      <c r="V36" s="10"/>
      <c r="W36" s="10"/>
      <c r="X36" s="10"/>
    </row>
    <row r="37" spans="1:24" x14ac:dyDescent="0.2">
      <c r="G37" t="s">
        <v>255</v>
      </c>
      <c r="H37">
        <v>-830.6277</v>
      </c>
      <c r="O37" s="1"/>
      <c r="Q37" s="11"/>
    </row>
    <row r="38" spans="1:24" x14ac:dyDescent="0.2">
      <c r="G38" t="s">
        <v>165</v>
      </c>
      <c r="H38">
        <v>-830.63685999999996</v>
      </c>
      <c r="O38" s="1"/>
      <c r="Q38" s="11"/>
      <c r="U38" s="10">
        <f>50-U24*25</f>
        <v>50</v>
      </c>
      <c r="V38" s="10">
        <f t="shared" ref="V38:X38" si="3">50-V24*25</f>
        <v>66.161105297986254</v>
      </c>
      <c r="W38" s="10">
        <f t="shared" si="3"/>
        <v>45.704036678995458</v>
      </c>
      <c r="X38" s="10">
        <f t="shared" si="3"/>
        <v>18.483524879988572</v>
      </c>
    </row>
    <row r="39" spans="1:24" x14ac:dyDescent="0.2">
      <c r="G39" t="s">
        <v>243</v>
      </c>
      <c r="H39">
        <v>-830.63747999999998</v>
      </c>
      <c r="O39" s="26" t="s">
        <v>372</v>
      </c>
      <c r="P39">
        <v>1.1850000000000001</v>
      </c>
      <c r="Q39">
        <v>1.1919999999999999</v>
      </c>
      <c r="T39" s="26" t="s">
        <v>372</v>
      </c>
      <c r="U39" s="10">
        <f t="shared" ref="U39:X39" si="4">50-U25*25</f>
        <v>57.527461232338183</v>
      </c>
      <c r="V39" s="10">
        <f t="shared" si="4"/>
        <v>73.652376462950485</v>
      </c>
      <c r="W39" s="10">
        <f t="shared" si="4"/>
        <v>57.227226805750405</v>
      </c>
      <c r="X39" s="10">
        <f t="shared" si="4"/>
        <v>18.086696076318066</v>
      </c>
    </row>
    <row r="40" spans="1:24" x14ac:dyDescent="0.2">
      <c r="G40" t="s">
        <v>240</v>
      </c>
      <c r="H40">
        <v>-830.63764000000003</v>
      </c>
      <c r="O40" s="26" t="s">
        <v>448</v>
      </c>
      <c r="P40">
        <v>1.1879999999999999</v>
      </c>
      <c r="Q40">
        <v>1.196</v>
      </c>
      <c r="R40">
        <v>-21.274699999999999</v>
      </c>
      <c r="T40" s="26" t="s">
        <v>448</v>
      </c>
      <c r="U40" s="10">
        <f t="shared" ref="U40:X40" si="5">50-U26*25</f>
        <v>56.135799462490105</v>
      </c>
      <c r="V40" s="10">
        <f t="shared" si="5"/>
        <v>72.823871000364306</v>
      </c>
      <c r="W40" s="10">
        <f t="shared" si="5"/>
        <v>54.264661137252396</v>
      </c>
      <c r="X40" s="10">
        <f t="shared" si="5"/>
        <v>19.966578169032928</v>
      </c>
    </row>
    <row r="41" spans="1:24" x14ac:dyDescent="0.2">
      <c r="G41" t="s">
        <v>181</v>
      </c>
      <c r="H41">
        <v>-830.63766999999996</v>
      </c>
      <c r="O41" s="26" t="s">
        <v>95</v>
      </c>
      <c r="P41">
        <v>1.244</v>
      </c>
      <c r="Q41">
        <v>1.28</v>
      </c>
      <c r="T41" s="26" t="s">
        <v>95</v>
      </c>
      <c r="U41" s="10">
        <f t="shared" ref="U41:X41" si="6">50-U27*25</f>
        <v>83.507091417422942</v>
      </c>
      <c r="V41" s="10">
        <f t="shared" si="6"/>
        <v>94.970228264109153</v>
      </c>
      <c r="W41" s="10">
        <f t="shared" si="6"/>
        <v>73.045216277332329</v>
      </c>
      <c r="X41" s="10">
        <f t="shared" si="6"/>
        <v>23.848999321598207</v>
      </c>
    </row>
    <row r="42" spans="1:24" x14ac:dyDescent="0.2">
      <c r="G42" t="s">
        <v>260</v>
      </c>
      <c r="H42">
        <v>-830.63805000000002</v>
      </c>
      <c r="O42" s="26" t="s">
        <v>439</v>
      </c>
      <c r="P42">
        <v>1.175</v>
      </c>
      <c r="Q42">
        <v>2.2130000000000001</v>
      </c>
      <c r="R42">
        <v>-256.76139999999998</v>
      </c>
      <c r="T42" s="26" t="s">
        <v>439</v>
      </c>
      <c r="U42" s="10">
        <f t="shared" ref="U42:X42" si="7">50-U28*25</f>
        <v>23.028032152519117</v>
      </c>
      <c r="V42" s="10">
        <f t="shared" si="7"/>
        <v>39.850709951461234</v>
      </c>
      <c r="W42" s="10">
        <f t="shared" si="7"/>
        <v>51.298319178915378</v>
      </c>
      <c r="X42" s="10">
        <f t="shared" si="7"/>
        <v>15.548293944001806</v>
      </c>
    </row>
    <row r="43" spans="1:24" x14ac:dyDescent="0.2">
      <c r="G43" t="s">
        <v>232</v>
      </c>
      <c r="H43">
        <v>-830.63809000000003</v>
      </c>
      <c r="O43" s="26" t="s">
        <v>443</v>
      </c>
      <c r="P43">
        <v>1.1679999999999999</v>
      </c>
      <c r="Q43">
        <v>3.2280000000000002</v>
      </c>
      <c r="T43" s="26" t="s">
        <v>443</v>
      </c>
      <c r="U43" s="10">
        <f t="shared" ref="U43:X43" si="8">50-U29*25</f>
        <v>26.559393052084307</v>
      </c>
      <c r="V43" s="10">
        <f t="shared" si="8"/>
        <v>49.182573060074141</v>
      </c>
      <c r="W43" s="10">
        <f t="shared" si="8"/>
        <v>51.300283856462585</v>
      </c>
      <c r="X43" s="10">
        <f t="shared" si="8"/>
        <v>15.548238840475825</v>
      </c>
    </row>
    <row r="44" spans="1:24" x14ac:dyDescent="0.2">
      <c r="G44" t="s">
        <v>246</v>
      </c>
      <c r="H44">
        <v>-830.63995</v>
      </c>
      <c r="O44" s="26" t="s">
        <v>444</v>
      </c>
      <c r="P44">
        <v>1.202</v>
      </c>
      <c r="Q44">
        <v>3.262</v>
      </c>
      <c r="R44">
        <v>-61.5642</v>
      </c>
      <c r="T44" s="26" t="s">
        <v>444</v>
      </c>
      <c r="U44" s="10">
        <f t="shared" ref="U44:X44" si="9">50-U30*25</f>
        <v>27.844188065744113</v>
      </c>
      <c r="V44" s="10">
        <f t="shared" si="9"/>
        <v>48.639297547812376</v>
      </c>
      <c r="W44" s="10">
        <f t="shared" si="9"/>
        <v>45.080213470154888</v>
      </c>
      <c r="X44" s="10">
        <f t="shared" si="9"/>
        <v>4.9641203494492245</v>
      </c>
    </row>
    <row r="45" spans="1:24" x14ac:dyDescent="0.2">
      <c r="G45" t="s">
        <v>242</v>
      </c>
      <c r="H45">
        <v>-830.64077999999995</v>
      </c>
      <c r="O45" s="26" t="s">
        <v>449</v>
      </c>
      <c r="P45">
        <v>1.2190000000000001</v>
      </c>
      <c r="Q45">
        <v>3.6219999999999999</v>
      </c>
      <c r="T45" s="26" t="s">
        <v>449</v>
      </c>
      <c r="U45" s="10">
        <f t="shared" ref="U45:X45" si="10">50-U31*25</f>
        <v>37.404899369816867</v>
      </c>
      <c r="V45" s="10">
        <f t="shared" si="10"/>
        <v>54.9138557616226</v>
      </c>
      <c r="W45" s="10">
        <f t="shared" si="10"/>
        <v>41.713936504064549</v>
      </c>
      <c r="X45" s="10">
        <f t="shared" si="10"/>
        <v>16.028607256136503</v>
      </c>
    </row>
    <row r="46" spans="1:24" x14ac:dyDescent="0.2">
      <c r="G46" t="s">
        <v>160</v>
      </c>
      <c r="H46">
        <v>-830.64247999999998</v>
      </c>
      <c r="O46" s="26" t="s">
        <v>450</v>
      </c>
      <c r="P46">
        <v>2.2879999999999998</v>
      </c>
      <c r="Q46">
        <v>4.4379999999999997</v>
      </c>
      <c r="R46">
        <v>-276.81709999999998</v>
      </c>
      <c r="T46" s="26" t="s">
        <v>450</v>
      </c>
      <c r="U46" s="10">
        <f t="shared" ref="U46:X46" si="11">50-U32*25</f>
        <v>-61.321548087904972</v>
      </c>
      <c r="V46" s="10">
        <f t="shared" si="11"/>
        <v>-50.756581120899511</v>
      </c>
      <c r="W46" s="10">
        <f t="shared" si="11"/>
        <v>-48.585274357202238</v>
      </c>
      <c r="X46" s="10">
        <f t="shared" si="11"/>
        <v>-40.343512706585514</v>
      </c>
    </row>
    <row r="47" spans="1:24" x14ac:dyDescent="0.2">
      <c r="G47" t="s">
        <v>199</v>
      </c>
      <c r="H47">
        <v>-830.64419999999996</v>
      </c>
      <c r="O47" s="26" t="s">
        <v>451</v>
      </c>
      <c r="P47">
        <v>3.1280000000000001</v>
      </c>
      <c r="Q47">
        <v>3.6720000000000002</v>
      </c>
      <c r="T47" s="26" t="s">
        <v>451</v>
      </c>
      <c r="U47" s="10">
        <f t="shared" ref="U47:X47" si="12">50-U33*25</f>
        <v>0.17713527136295681</v>
      </c>
      <c r="V47" s="10">
        <f t="shared" si="12"/>
        <v>1.4690597242326007</v>
      </c>
      <c r="W47" s="10">
        <f t="shared" si="12"/>
        <v>-11.26299552816706</v>
      </c>
      <c r="X47" s="10">
        <f t="shared" si="12"/>
        <v>-26.370806458532385</v>
      </c>
    </row>
    <row r="48" spans="1:24" x14ac:dyDescent="0.2">
      <c r="G48" t="s">
        <v>169</v>
      </c>
      <c r="H48">
        <v>-830.64545999999996</v>
      </c>
      <c r="O48" s="1" t="s">
        <v>374</v>
      </c>
      <c r="P48">
        <v>1.1850000000000001</v>
      </c>
      <c r="Q48">
        <v>1.1919999999999999</v>
      </c>
      <c r="T48" s="1" t="s">
        <v>374</v>
      </c>
      <c r="U48" s="10">
        <f t="shared" ref="U48:X48" si="13">50-U34*25</f>
        <v>59.205172701953572</v>
      </c>
      <c r="V48" s="10">
        <f t="shared" si="13"/>
        <v>74.712439035744467</v>
      </c>
      <c r="W48" s="10">
        <f t="shared" si="13"/>
        <v>52.554941342830602</v>
      </c>
      <c r="X48" s="10">
        <f t="shared" si="13"/>
        <v>24.414280854773601</v>
      </c>
    </row>
    <row r="49" spans="7:24" x14ac:dyDescent="0.2">
      <c r="G49" t="s">
        <v>208</v>
      </c>
      <c r="H49">
        <v>-830.64766999999995</v>
      </c>
      <c r="O49" s="1" t="s">
        <v>375</v>
      </c>
      <c r="P49">
        <v>1.1879999999999999</v>
      </c>
      <c r="Q49">
        <v>1.2090000000000001</v>
      </c>
      <c r="R49">
        <v>-103.9079</v>
      </c>
      <c r="T49" s="1" t="s">
        <v>375</v>
      </c>
      <c r="U49" s="10">
        <f>50-U35*25</f>
        <v>57.052376629068569</v>
      </c>
      <c r="V49" s="10">
        <f t="shared" ref="V49:X49" si="14">50-V35*25</f>
        <v>72.759415563701452</v>
      </c>
      <c r="W49" s="10">
        <f t="shared" si="14"/>
        <v>53.090435017788636</v>
      </c>
      <c r="X49" s="10">
        <f t="shared" si="14"/>
        <v>14.651669002814131</v>
      </c>
    </row>
    <row r="50" spans="7:24" x14ac:dyDescent="0.2">
      <c r="G50" t="s">
        <v>188</v>
      </c>
      <c r="H50">
        <v>-830.64782000000002</v>
      </c>
      <c r="U50" s="10"/>
      <c r="V50" s="10"/>
      <c r="W50" s="10"/>
      <c r="X50" s="10"/>
    </row>
    <row r="51" spans="7:24" x14ac:dyDescent="0.2">
      <c r="G51" t="s">
        <v>278</v>
      </c>
      <c r="H51">
        <v>-830.64795000000004</v>
      </c>
      <c r="U51" s="10"/>
      <c r="V51" s="10"/>
      <c r="W51" s="10"/>
      <c r="X51" s="10"/>
    </row>
    <row r="52" spans="7:24" x14ac:dyDescent="0.2">
      <c r="G52" t="s">
        <v>191</v>
      </c>
      <c r="H52">
        <v>-830.64838999999995</v>
      </c>
    </row>
    <row r="53" spans="7:24" x14ac:dyDescent="0.2">
      <c r="G53" t="s">
        <v>193</v>
      </c>
      <c r="H53">
        <v>-830.65367000000003</v>
      </c>
    </row>
    <row r="54" spans="7:24" x14ac:dyDescent="0.2">
      <c r="G54" t="s">
        <v>196</v>
      </c>
      <c r="H54">
        <v>-830.66341999999997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3F3C0-2445-3F44-8420-B2A53D1CFC8D}">
  <dimension ref="A1:AB51"/>
  <sheetViews>
    <sheetView topLeftCell="J9" workbookViewId="0">
      <selection activeCell="R38" sqref="R38:R44"/>
    </sheetView>
  </sheetViews>
  <sheetFormatPr baseColWidth="10" defaultRowHeight="16" x14ac:dyDescent="0.2"/>
  <cols>
    <col min="3" max="3" width="9" bestFit="1" customWidth="1"/>
    <col min="5" max="5" width="9" bestFit="1" customWidth="1"/>
    <col min="7" max="7" width="9" bestFit="1" customWidth="1"/>
    <col min="9" max="9" width="9" bestFit="1" customWidth="1"/>
    <col min="11" max="11" width="11.33203125" customWidth="1"/>
    <col min="15" max="15" width="18.33203125" customWidth="1"/>
    <col min="20" max="20" width="18.6640625" customWidth="1"/>
  </cols>
  <sheetData>
    <row r="1" spans="1:21" x14ac:dyDescent="0.2">
      <c r="A1" s="1" t="s">
        <v>0</v>
      </c>
    </row>
    <row r="2" spans="1:21" x14ac:dyDescent="0.2">
      <c r="A2" s="1" t="s">
        <v>98</v>
      </c>
      <c r="B2">
        <v>27.211600000000001</v>
      </c>
      <c r="N2" t="s">
        <v>311</v>
      </c>
      <c r="O2" t="s">
        <v>382</v>
      </c>
      <c r="P2" t="s">
        <v>383</v>
      </c>
    </row>
    <row r="3" spans="1:21" x14ac:dyDescent="0.2">
      <c r="A3" s="1" t="s">
        <v>90</v>
      </c>
      <c r="B3">
        <v>-188.9225659</v>
      </c>
      <c r="L3" s="1"/>
      <c r="O3" t="s">
        <v>381</v>
      </c>
      <c r="P3" t="s">
        <v>384</v>
      </c>
    </row>
    <row r="4" spans="1:21" x14ac:dyDescent="0.2">
      <c r="A4" s="1" t="s">
        <v>135</v>
      </c>
      <c r="B4">
        <f>$B$3+$B$29</f>
        <v>-787.90494430000001</v>
      </c>
      <c r="L4" s="1"/>
    </row>
    <row r="5" spans="1:21" x14ac:dyDescent="0.2">
      <c r="L5" s="1"/>
    </row>
    <row r="6" spans="1:21" s="1" customFormat="1" x14ac:dyDescent="0.2">
      <c r="A6" s="1" t="s">
        <v>310</v>
      </c>
      <c r="C6" s="1" t="s">
        <v>5</v>
      </c>
      <c r="E6" s="1" t="s">
        <v>6</v>
      </c>
      <c r="G6" s="1" t="s">
        <v>7</v>
      </c>
      <c r="I6" s="1" t="s">
        <v>8</v>
      </c>
      <c r="S6"/>
      <c r="T6"/>
      <c r="U6"/>
    </row>
    <row r="7" spans="1:21" x14ac:dyDescent="0.2">
      <c r="A7" t="s">
        <v>201</v>
      </c>
      <c r="B7">
        <v>-598.88147000000004</v>
      </c>
      <c r="C7" t="s">
        <v>183</v>
      </c>
      <c r="D7">
        <v>-787.88959</v>
      </c>
      <c r="E7" t="s">
        <v>3</v>
      </c>
      <c r="F7">
        <v>-787.87085999999999</v>
      </c>
      <c r="G7" t="s">
        <v>156</v>
      </c>
      <c r="H7">
        <v>-787.82595000000003</v>
      </c>
      <c r="I7" t="s">
        <v>170</v>
      </c>
      <c r="J7">
        <v>-787.77165000000002</v>
      </c>
      <c r="O7" t="s">
        <v>147</v>
      </c>
      <c r="P7" t="s">
        <v>148</v>
      </c>
    </row>
    <row r="8" spans="1:21" x14ac:dyDescent="0.2">
      <c r="A8" t="s">
        <v>157</v>
      </c>
      <c r="B8">
        <v>-598.91323999999997</v>
      </c>
      <c r="C8" t="s">
        <v>276</v>
      </c>
      <c r="D8">
        <v>-787.91053999999997</v>
      </c>
      <c r="E8" t="s">
        <v>255</v>
      </c>
      <c r="F8">
        <v>-787.87351999999998</v>
      </c>
      <c r="G8" t="s">
        <v>203</v>
      </c>
      <c r="H8">
        <v>-787.84490000000005</v>
      </c>
      <c r="I8" t="s">
        <v>230</v>
      </c>
      <c r="J8">
        <v>-787.78985</v>
      </c>
      <c r="O8" t="s">
        <v>383</v>
      </c>
      <c r="P8" t="s">
        <v>93</v>
      </c>
    </row>
    <row r="9" spans="1:21" x14ac:dyDescent="0.2">
      <c r="A9" t="s">
        <v>160</v>
      </c>
      <c r="B9">
        <v>-598.91822000000002</v>
      </c>
      <c r="C9" t="s">
        <v>175</v>
      </c>
      <c r="D9">
        <v>-787.91818999999998</v>
      </c>
      <c r="E9" t="s">
        <v>209</v>
      </c>
      <c r="F9">
        <v>-787.91702999999995</v>
      </c>
      <c r="G9" t="s">
        <v>192</v>
      </c>
      <c r="H9">
        <v>-787.86301000000003</v>
      </c>
      <c r="I9" t="s">
        <v>166</v>
      </c>
      <c r="J9">
        <v>-787.79827</v>
      </c>
      <c r="O9" t="s">
        <v>385</v>
      </c>
      <c r="P9" t="s">
        <v>94</v>
      </c>
    </row>
    <row r="10" spans="1:21" x14ac:dyDescent="0.2">
      <c r="A10" t="s">
        <v>248</v>
      </c>
      <c r="B10">
        <v>-598.93557999999996</v>
      </c>
      <c r="C10" t="s">
        <v>255</v>
      </c>
      <c r="D10">
        <v>-787.91967</v>
      </c>
      <c r="E10" t="s">
        <v>254</v>
      </c>
      <c r="F10">
        <v>-787.91741000000002</v>
      </c>
      <c r="G10" t="s">
        <v>239</v>
      </c>
      <c r="H10">
        <v>-787.86563000000001</v>
      </c>
      <c r="I10" t="s">
        <v>210</v>
      </c>
      <c r="J10">
        <v>-787.83528000000001</v>
      </c>
      <c r="O10" t="s">
        <v>386</v>
      </c>
      <c r="P10" s="18" t="s">
        <v>95</v>
      </c>
    </row>
    <row r="11" spans="1:21" x14ac:dyDescent="0.2">
      <c r="A11" t="s">
        <v>258</v>
      </c>
      <c r="B11">
        <v>-598.94113000000004</v>
      </c>
      <c r="C11" t="s">
        <v>188</v>
      </c>
      <c r="D11">
        <v>-787.92196999999999</v>
      </c>
      <c r="E11" t="s">
        <v>202</v>
      </c>
      <c r="F11">
        <v>-787.91822000000002</v>
      </c>
      <c r="G11" t="s">
        <v>259</v>
      </c>
      <c r="H11">
        <v>-787.86962000000005</v>
      </c>
      <c r="I11" t="s">
        <v>242</v>
      </c>
      <c r="J11">
        <v>-787.85055999999997</v>
      </c>
      <c r="O11" t="s">
        <v>387</v>
      </c>
      <c r="P11" s="18" t="s">
        <v>96</v>
      </c>
    </row>
    <row r="12" spans="1:21" x14ac:dyDescent="0.2">
      <c r="A12" t="s">
        <v>198</v>
      </c>
      <c r="B12">
        <v>-598.94473000000005</v>
      </c>
      <c r="C12" t="s">
        <v>238</v>
      </c>
      <c r="D12">
        <v>-787.92304000000001</v>
      </c>
      <c r="E12" t="s">
        <v>188</v>
      </c>
      <c r="F12">
        <v>-787.91967</v>
      </c>
      <c r="G12" t="s">
        <v>289</v>
      </c>
      <c r="H12">
        <v>-787.87085999999999</v>
      </c>
      <c r="I12" t="s">
        <v>237</v>
      </c>
      <c r="J12">
        <v>-787.90526</v>
      </c>
      <c r="O12" t="s">
        <v>388</v>
      </c>
      <c r="P12" s="18" t="s">
        <v>97</v>
      </c>
    </row>
    <row r="13" spans="1:21" x14ac:dyDescent="0.2">
      <c r="A13" t="s">
        <v>257</v>
      </c>
      <c r="B13">
        <v>-598.94474000000002</v>
      </c>
      <c r="C13" t="s">
        <v>247</v>
      </c>
      <c r="D13">
        <v>-787.92304999999999</v>
      </c>
      <c r="E13" t="s">
        <v>187</v>
      </c>
      <c r="F13">
        <v>-787.92304999999999</v>
      </c>
      <c r="G13" t="s">
        <v>249</v>
      </c>
      <c r="H13">
        <v>-787.87325999999996</v>
      </c>
      <c r="I13" t="s">
        <v>211</v>
      </c>
      <c r="J13">
        <v>-787.90596000000005</v>
      </c>
      <c r="O13" t="s">
        <v>389</v>
      </c>
      <c r="P13" s="18" t="s">
        <v>149</v>
      </c>
    </row>
    <row r="14" spans="1:21" x14ac:dyDescent="0.2">
      <c r="A14" t="s">
        <v>236</v>
      </c>
      <c r="B14">
        <v>-598.95298000000003</v>
      </c>
      <c r="C14" t="s">
        <v>307</v>
      </c>
      <c r="D14">
        <v>-787.92388000000005</v>
      </c>
      <c r="E14" t="s">
        <v>203</v>
      </c>
      <c r="F14">
        <v>-787.92389000000003</v>
      </c>
      <c r="G14" t="s">
        <v>180</v>
      </c>
      <c r="H14">
        <v>-787.87792000000002</v>
      </c>
      <c r="I14" t="s">
        <v>212</v>
      </c>
      <c r="J14">
        <v>-787.90620999999999</v>
      </c>
      <c r="O14" t="s">
        <v>390</v>
      </c>
      <c r="P14" s="18" t="s">
        <v>150</v>
      </c>
    </row>
    <row r="15" spans="1:21" x14ac:dyDescent="0.2">
      <c r="A15" t="s">
        <v>183</v>
      </c>
      <c r="B15">
        <v>-598.96564000000001</v>
      </c>
      <c r="C15" t="s">
        <v>200</v>
      </c>
      <c r="D15">
        <v>-787.92389000000003</v>
      </c>
      <c r="E15" t="s">
        <v>173</v>
      </c>
      <c r="F15">
        <v>-787.93422999999996</v>
      </c>
      <c r="G15" t="s">
        <v>169</v>
      </c>
      <c r="H15">
        <v>-787.88122999999996</v>
      </c>
      <c r="I15" t="s">
        <v>181</v>
      </c>
      <c r="J15">
        <v>-787.90647000000001</v>
      </c>
      <c r="O15" t="s">
        <v>378</v>
      </c>
      <c r="P15" s="18" t="s">
        <v>151</v>
      </c>
    </row>
    <row r="16" spans="1:21" x14ac:dyDescent="0.2">
      <c r="A16" t="s">
        <v>278</v>
      </c>
      <c r="B16">
        <v>-598.96564999999998</v>
      </c>
      <c r="C16" t="s">
        <v>262</v>
      </c>
      <c r="D16">
        <v>-787.93422999999996</v>
      </c>
      <c r="E16" t="s">
        <v>240</v>
      </c>
      <c r="F16">
        <v>-787.93798000000004</v>
      </c>
      <c r="G16" t="s">
        <v>208</v>
      </c>
      <c r="H16">
        <v>-787.88370999999995</v>
      </c>
      <c r="I16" t="s">
        <v>196</v>
      </c>
      <c r="J16">
        <v>-787.92304999999999</v>
      </c>
      <c r="O16" t="s">
        <v>391</v>
      </c>
      <c r="P16" s="18" t="s">
        <v>152</v>
      </c>
    </row>
    <row r="17" spans="1:28" x14ac:dyDescent="0.2">
      <c r="A17" t="s">
        <v>174</v>
      </c>
      <c r="B17">
        <v>-598.96565999999996</v>
      </c>
      <c r="C17" t="s">
        <v>246</v>
      </c>
      <c r="D17">
        <v>-787.93798000000004</v>
      </c>
      <c r="E17" t="s">
        <v>166</v>
      </c>
      <c r="F17">
        <v>-787.93958999999995</v>
      </c>
      <c r="G17" t="s">
        <v>245</v>
      </c>
      <c r="H17">
        <v>-787.89031999999997</v>
      </c>
      <c r="I17" t="s">
        <v>231</v>
      </c>
      <c r="J17">
        <v>-787.93309999999997</v>
      </c>
      <c r="P17" s="18"/>
    </row>
    <row r="18" spans="1:28" x14ac:dyDescent="0.2">
      <c r="A18" t="s">
        <v>251</v>
      </c>
      <c r="B18">
        <v>-598.97284000000002</v>
      </c>
      <c r="C18" t="s">
        <v>166</v>
      </c>
      <c r="D18">
        <v>-787.93877999999995</v>
      </c>
      <c r="E18" t="s">
        <v>201</v>
      </c>
      <c r="F18">
        <v>-787.94083999999998</v>
      </c>
      <c r="G18" t="s">
        <v>195</v>
      </c>
      <c r="H18">
        <v>-787.89278999999999</v>
      </c>
      <c r="I18" t="s">
        <v>201</v>
      </c>
      <c r="J18">
        <v>-787.93445999999994</v>
      </c>
      <c r="P18" s="18"/>
    </row>
    <row r="19" spans="1:28" x14ac:dyDescent="0.2">
      <c r="A19" t="s">
        <v>252</v>
      </c>
      <c r="B19">
        <v>-598.97976000000006</v>
      </c>
      <c r="C19" t="s">
        <v>256</v>
      </c>
      <c r="D19">
        <v>-787.93957999999998</v>
      </c>
      <c r="E19" t="s">
        <v>233</v>
      </c>
      <c r="F19">
        <v>-787.94559000000004</v>
      </c>
      <c r="G19" t="s">
        <v>277</v>
      </c>
      <c r="H19">
        <v>-787.89302999999995</v>
      </c>
      <c r="I19" t="s">
        <v>247</v>
      </c>
      <c r="J19">
        <v>-787.93678999999997</v>
      </c>
    </row>
    <row r="20" spans="1:28" x14ac:dyDescent="0.2">
      <c r="A20" t="s">
        <v>231</v>
      </c>
      <c r="B20">
        <v>-598.97977000000003</v>
      </c>
      <c r="C20" t="s">
        <v>162</v>
      </c>
      <c r="D20">
        <v>-787.93958999999995</v>
      </c>
      <c r="E20" t="s">
        <v>179</v>
      </c>
      <c r="F20">
        <v>-787.95303999999999</v>
      </c>
      <c r="G20" t="s">
        <v>160</v>
      </c>
      <c r="H20">
        <v>-787.90881000000002</v>
      </c>
      <c r="I20" t="s">
        <v>160</v>
      </c>
      <c r="J20">
        <v>-787.93947000000003</v>
      </c>
    </row>
    <row r="21" spans="1:28" x14ac:dyDescent="0.2">
      <c r="A21" t="s">
        <v>212</v>
      </c>
      <c r="B21">
        <v>-598.98235999999997</v>
      </c>
      <c r="C21" t="s">
        <v>213</v>
      </c>
      <c r="D21">
        <v>-787.94411000000002</v>
      </c>
      <c r="E21" t="s">
        <v>156</v>
      </c>
      <c r="F21">
        <v>-787.95630000000006</v>
      </c>
      <c r="G21" t="s">
        <v>210</v>
      </c>
      <c r="H21">
        <v>-787.91297999999995</v>
      </c>
      <c r="I21" t="s">
        <v>240</v>
      </c>
      <c r="J21">
        <v>-787.94332999999995</v>
      </c>
      <c r="P21" s="1"/>
      <c r="Q21" s="1"/>
      <c r="R21" s="1"/>
      <c r="S21" s="1"/>
    </row>
    <row r="22" spans="1:28" x14ac:dyDescent="0.2">
      <c r="A22" t="s">
        <v>186</v>
      </c>
      <c r="B22">
        <v>-598.98236999999995</v>
      </c>
      <c r="C22" t="s">
        <v>235</v>
      </c>
      <c r="D22">
        <v>-787.94559000000004</v>
      </c>
      <c r="E22" t="s">
        <v>204</v>
      </c>
      <c r="F22">
        <v>-787.96641999999997</v>
      </c>
      <c r="G22" t="s">
        <v>206</v>
      </c>
      <c r="H22">
        <v>-787.92159000000004</v>
      </c>
      <c r="I22" t="s">
        <v>257</v>
      </c>
      <c r="J22">
        <v>-787.95429000000001</v>
      </c>
      <c r="P22" s="1" t="s">
        <v>100</v>
      </c>
      <c r="Q22" s="1" t="s">
        <v>101</v>
      </c>
      <c r="R22" s="1" t="s">
        <v>102</v>
      </c>
      <c r="S22" s="1" t="s">
        <v>103</v>
      </c>
      <c r="T22" s="1" t="s">
        <v>453</v>
      </c>
      <c r="U22" s="1" t="s">
        <v>454</v>
      </c>
    </row>
    <row r="23" spans="1:28" x14ac:dyDescent="0.2">
      <c r="A23" t="s">
        <v>165</v>
      </c>
      <c r="B23">
        <v>-598.98238000000003</v>
      </c>
      <c r="C23" t="s">
        <v>164</v>
      </c>
      <c r="D23">
        <v>-787.95630000000006</v>
      </c>
      <c r="G23" t="s">
        <v>196</v>
      </c>
      <c r="H23">
        <v>-787.92283999999995</v>
      </c>
      <c r="O23" s="26" t="s">
        <v>310</v>
      </c>
      <c r="P23" s="27">
        <f>B29</f>
        <v>-598.98237840000002</v>
      </c>
      <c r="Q23" s="27">
        <v>-599.00682510000001</v>
      </c>
      <c r="R23" s="27">
        <v>-599.00888640000005</v>
      </c>
      <c r="S23" s="27">
        <v>-599.00942840000005</v>
      </c>
      <c r="T23">
        <v>-598.9730098</v>
      </c>
      <c r="U23">
        <v>-598.87580890000004</v>
      </c>
    </row>
    <row r="24" spans="1:28" x14ac:dyDescent="0.2">
      <c r="A24" t="s">
        <v>259</v>
      </c>
      <c r="B24">
        <v>-598.98239999999998</v>
      </c>
      <c r="C24" t="s">
        <v>249</v>
      </c>
      <c r="D24">
        <v>-787.95844</v>
      </c>
      <c r="G24" t="s">
        <v>209</v>
      </c>
      <c r="H24">
        <v>-787.92304999999999</v>
      </c>
      <c r="O24" s="26" t="s">
        <v>452</v>
      </c>
      <c r="P24" s="27">
        <f>P23+$B$3</f>
        <v>-787.90494430000001</v>
      </c>
      <c r="Q24" s="27">
        <f t="shared" ref="Q24:S24" si="0">Q23+$B$3</f>
        <v>-787.92939100000001</v>
      </c>
      <c r="R24" s="27">
        <f t="shared" si="0"/>
        <v>-787.93145230000005</v>
      </c>
      <c r="S24" s="27">
        <f t="shared" si="0"/>
        <v>-787.93199430000004</v>
      </c>
      <c r="T24" s="27">
        <f t="shared" ref="T24" si="1">T23+$B$3</f>
        <v>-787.89557569999999</v>
      </c>
      <c r="U24" s="27">
        <f t="shared" ref="U24" si="2">U23+$B$3</f>
        <v>-787.79837480000003</v>
      </c>
      <c r="W24" s="9">
        <f>(P24-$P$24)*$B$2</f>
        <v>0</v>
      </c>
      <c r="X24" s="9">
        <f>(Q24-$P$24)*$B$2</f>
        <v>-0.66523382171996193</v>
      </c>
      <c r="Y24" s="9">
        <f>(R24-$P$24)*$B$2</f>
        <v>-0.72132509280096002</v>
      </c>
      <c r="Z24" s="9">
        <f>(S24-$P$24)*$B$2</f>
        <v>-0.73607378000084644</v>
      </c>
      <c r="AA24" s="9">
        <f t="shared" ref="AA24:AB24" si="3">(T24-$P$24)*$B$2</f>
        <v>0.2549345957604397</v>
      </c>
      <c r="AB24" s="9">
        <f t="shared" si="3"/>
        <v>2.8999266061993954</v>
      </c>
    </row>
    <row r="25" spans="1:28" x14ac:dyDescent="0.2">
      <c r="A25" s="2" t="s">
        <v>247</v>
      </c>
      <c r="B25" s="2">
        <v>-598.98240999999996</v>
      </c>
      <c r="C25" t="s">
        <v>211</v>
      </c>
      <c r="D25">
        <v>-787.96022000000005</v>
      </c>
      <c r="G25" t="s">
        <v>184</v>
      </c>
      <c r="H25">
        <v>-787.92389000000003</v>
      </c>
      <c r="J25">
        <f>(B4-H25)*B2</f>
        <v>0.51554281012047609</v>
      </c>
      <c r="O25" s="1" t="s">
        <v>93</v>
      </c>
      <c r="P25" s="27">
        <v>-787.92389330100002</v>
      </c>
      <c r="Q25" s="27">
        <v>-787.93993784199995</v>
      </c>
      <c r="R25" s="27">
        <v>-787.94220798000003</v>
      </c>
      <c r="S25" s="27">
        <v>-787.92155602399998</v>
      </c>
      <c r="V25" s="1" t="s">
        <v>93</v>
      </c>
      <c r="W25" s="9">
        <f>(P25-$P$24)*$B$2</f>
        <v>-0.515632635611871</v>
      </c>
      <c r="X25" s="9">
        <f>(Q25-$P$24)*$B$2</f>
        <v>-0.95223026748552153</v>
      </c>
      <c r="Y25" s="9">
        <f>(R25-$P$24)*$B$2</f>
        <v>-1.0140043546886441</v>
      </c>
      <c r="Z25" s="9">
        <f>(S25-$P$24)*$B$2</f>
        <v>-0.45203158879764155</v>
      </c>
    </row>
    <row r="26" spans="1:28" x14ac:dyDescent="0.2">
      <c r="A26" t="s">
        <v>197</v>
      </c>
      <c r="B26">
        <v>-598.98338000000001</v>
      </c>
      <c r="C26" t="s">
        <v>236</v>
      </c>
      <c r="D26">
        <v>-787.96641</v>
      </c>
      <c r="G26" t="s">
        <v>254</v>
      </c>
      <c r="H26">
        <v>-787.92930999999999</v>
      </c>
      <c r="O26" s="1" t="s">
        <v>94</v>
      </c>
      <c r="P26" s="27">
        <v>-787.93533940299994</v>
      </c>
      <c r="Q26" s="27">
        <v>-787.95569014700004</v>
      </c>
      <c r="R26" s="27">
        <v>-787.95076699499998</v>
      </c>
      <c r="S26" s="27">
        <v>-787.92129421000004</v>
      </c>
      <c r="V26" s="1" t="s">
        <v>94</v>
      </c>
      <c r="W26" s="9">
        <f>(P26-$P$24)*$B$2</f>
        <v>-0.82709938479296408</v>
      </c>
      <c r="X26" s="9">
        <f>(Q26-$P$24)*$B$2</f>
        <v>-1.3808756902260206</v>
      </c>
      <c r="Y26" s="9">
        <f>(R26-$P$24)*$B$2</f>
        <v>-1.2469088472611789</v>
      </c>
      <c r="Z26" s="9">
        <f>(S26-$P$24)*$B$2</f>
        <v>-0.44490721095683899</v>
      </c>
    </row>
    <row r="27" spans="1:28" x14ac:dyDescent="0.2">
      <c r="A27" t="s">
        <v>204</v>
      </c>
      <c r="B27">
        <v>-598.98395000000005</v>
      </c>
      <c r="C27" t="s">
        <v>193</v>
      </c>
      <c r="D27">
        <v>-787.96641999999997</v>
      </c>
      <c r="G27" t="s">
        <v>276</v>
      </c>
      <c r="H27">
        <v>-787.93320000000006</v>
      </c>
      <c r="O27" s="30" t="s">
        <v>95</v>
      </c>
      <c r="P27" s="27">
        <v>-787.96641658800002</v>
      </c>
      <c r="Q27" s="28">
        <v>-787.97735086900002</v>
      </c>
      <c r="R27" s="26">
        <v>-787.98209668899995</v>
      </c>
      <c r="S27" s="27">
        <v>-787.95101002800004</v>
      </c>
      <c r="V27" s="30" t="s">
        <v>95</v>
      </c>
      <c r="W27" s="9">
        <f>(P27-$P$24)*$B$2</f>
        <v>-1.6727593121409221</v>
      </c>
      <c r="X27" s="9">
        <f>(Q27-$P$24)*$B$2</f>
        <v>-1.9702985930006411</v>
      </c>
      <c r="Y27" s="9">
        <f>(R27-$P$24)*$B$2</f>
        <v>-2.0994399485106143</v>
      </c>
      <c r="Z27" s="9">
        <f>(S27-$P$24)*$B$2</f>
        <v>-1.25352216404563</v>
      </c>
    </row>
    <row r="28" spans="1:28" x14ac:dyDescent="0.2">
      <c r="A28" t="s">
        <v>182</v>
      </c>
      <c r="B28">
        <v>-598.98396000000002</v>
      </c>
      <c r="G28" t="s">
        <v>238</v>
      </c>
      <c r="H28">
        <v>-787.93422999999996</v>
      </c>
      <c r="O28" s="30" t="s">
        <v>96</v>
      </c>
      <c r="P28" s="27">
        <v>-787.92594481799995</v>
      </c>
      <c r="Q28" s="28">
        <v>-787.94594425800005</v>
      </c>
      <c r="R28" s="27">
        <v>-787.94571218900001</v>
      </c>
      <c r="S28" s="27">
        <v>-787.93933596600004</v>
      </c>
      <c r="V28" s="30" t="s">
        <v>96</v>
      </c>
      <c r="W28" s="9">
        <f>(P28-$P$24)*$B$2</f>
        <v>-0.5714576956070877</v>
      </c>
      <c r="X28" s="9">
        <f>(Q28-$P$24)*$B$2</f>
        <v>-1.1156744571139723</v>
      </c>
      <c r="Y28" s="9">
        <f>(R28-$P$24)*$B$2</f>
        <v>-1.1093594883122444</v>
      </c>
      <c r="Z28" s="9">
        <f>(S28-$P$24)*$B$2</f>
        <v>-0.935852258526503</v>
      </c>
    </row>
    <row r="29" spans="1:28" x14ac:dyDescent="0.2">
      <c r="A29" s="1" t="s">
        <v>4</v>
      </c>
      <c r="B29" s="1">
        <v>-598.98237840000002</v>
      </c>
      <c r="G29" t="s">
        <v>168</v>
      </c>
      <c r="H29">
        <v>-787.93574000000001</v>
      </c>
      <c r="O29" s="30" t="s">
        <v>97</v>
      </c>
      <c r="P29" s="27">
        <v>-787.93320414799996</v>
      </c>
      <c r="Q29" s="27">
        <v>-787.94842950400005</v>
      </c>
      <c r="R29" s="27">
        <v>-787.95219268599999</v>
      </c>
      <c r="S29" s="27">
        <v>-787.93396905199995</v>
      </c>
      <c r="V29" s="30" t="s">
        <v>97</v>
      </c>
      <c r="W29" s="9">
        <f>(P29-$P$24)*$B$2</f>
        <v>-0.76899567983538097</v>
      </c>
      <c r="X29" s="9">
        <f>(Q29-$P$24)*$B$2</f>
        <v>-1.1833019771673547</v>
      </c>
      <c r="Y29" s="9">
        <f>(R29-$P$24)*$B$2</f>
        <v>-1.2857041804770117</v>
      </c>
      <c r="Z29" s="9">
        <f>(S29-$P$24)*$B$2</f>
        <v>-0.78980994152159845</v>
      </c>
    </row>
    <row r="30" spans="1:28" x14ac:dyDescent="0.2">
      <c r="A30" s="1"/>
      <c r="B30" s="1"/>
      <c r="G30" t="s">
        <v>229</v>
      </c>
      <c r="H30">
        <v>-787.94397000000004</v>
      </c>
      <c r="O30" s="30" t="s">
        <v>149</v>
      </c>
      <c r="P30" s="2">
        <v>-787.92652677399997</v>
      </c>
      <c r="Q30">
        <v>-787.94355771999994</v>
      </c>
      <c r="R30">
        <v>-787.94728977499994</v>
      </c>
      <c r="S30">
        <v>-787.93272286499996</v>
      </c>
      <c r="V30" s="30" t="s">
        <v>149</v>
      </c>
      <c r="W30" s="9">
        <f>(P30-$P$24)*$B$2</f>
        <v>-0.58729364949720719</v>
      </c>
      <c r="X30" s="9">
        <f>(Q30-$P$24)*$B$2</f>
        <v>-1.0507329396701846</v>
      </c>
      <c r="Y30" s="9">
        <f>(R30-$P$24)*$B$2</f>
        <v>-1.1522881275081955</v>
      </c>
      <c r="Z30" s="9">
        <f>(S30-$P$24)*$B$2</f>
        <v>-0.75589919935260363</v>
      </c>
    </row>
    <row r="31" spans="1:28" x14ac:dyDescent="0.2">
      <c r="G31" t="s">
        <v>187</v>
      </c>
      <c r="H31">
        <v>-787.94493999999997</v>
      </c>
      <c r="O31" s="30" t="s">
        <v>150</v>
      </c>
      <c r="P31" s="2">
        <v>-787.96023111600005</v>
      </c>
      <c r="Q31">
        <v>-787.97421358600002</v>
      </c>
      <c r="R31">
        <v>-787.97888698400004</v>
      </c>
      <c r="S31">
        <v>-787.95079615600002</v>
      </c>
      <c r="V31" s="30" t="s">
        <v>150</v>
      </c>
      <c r="W31" s="9">
        <f>(P31-$P$24)*$B$2</f>
        <v>-1.5044427222665355</v>
      </c>
      <c r="X31" s="9">
        <f>(Q31-$P$24)*$B$2</f>
        <v>-1.8849281029178158</v>
      </c>
      <c r="Y31" s="9">
        <f>(R31-$P$24)*$B$2</f>
        <v>-2.0120987399352317</v>
      </c>
      <c r="Z31" s="9">
        <f>(S31-$P$24)*$B$2</f>
        <v>-1.2477023647299526</v>
      </c>
    </row>
    <row r="32" spans="1:28" x14ac:dyDescent="0.2">
      <c r="G32" t="s">
        <v>252</v>
      </c>
      <c r="H32">
        <v>-787.94606999999996</v>
      </c>
      <c r="O32" s="30" t="s">
        <v>151</v>
      </c>
      <c r="P32" s="2">
        <v>-787.76344431500002</v>
      </c>
      <c r="Q32">
        <v>-787.76904702800005</v>
      </c>
      <c r="R32">
        <v>-787.77364390000002</v>
      </c>
      <c r="S32">
        <v>-787.77845782300005</v>
      </c>
      <c r="V32" s="30" t="s">
        <v>151</v>
      </c>
      <c r="W32" s="9">
        <f>(P32-$P$24)*$B$2</f>
        <v>3.8504409918258866</v>
      </c>
      <c r="X32" s="9">
        <f>(Q32-$P$24)*$B$2</f>
        <v>3.697982206754264</v>
      </c>
      <c r="Y32" s="9">
        <f>(R32-$P$24)*$B$2</f>
        <v>3.5728939646396309</v>
      </c>
      <c r="Z32" s="9">
        <f>(S32-$P$24)*$B$2</f>
        <v>3.441899417532047</v>
      </c>
    </row>
    <row r="33" spans="7:26" x14ac:dyDescent="0.2">
      <c r="G33" t="s">
        <v>159</v>
      </c>
      <c r="H33">
        <v>-787.94680000000005</v>
      </c>
      <c r="O33" s="30" t="s">
        <v>152</v>
      </c>
      <c r="P33" s="2">
        <v>-787.80698548199996</v>
      </c>
      <c r="Q33">
        <v>-787.81083675800005</v>
      </c>
      <c r="R33" s="11">
        <v>-787.81998585600002</v>
      </c>
      <c r="S33">
        <v>-787.780635061</v>
      </c>
      <c r="V33" s="30" t="s">
        <v>152</v>
      </c>
      <c r="W33" s="9">
        <f>(P33-$P$24)*$B$2</f>
        <v>2.6656161718902127</v>
      </c>
      <c r="X33" s="9">
        <f>(Q33-$P$24)*$B$2</f>
        <v>2.5608167898861289</v>
      </c>
      <c r="Y33" s="9">
        <f>(R33-$P$24)*$B$2</f>
        <v>2.3118551947502479</v>
      </c>
      <c r="Z33" s="9">
        <f>(S33-$P$24)*$B$2</f>
        <v>3.3826532879727509</v>
      </c>
    </row>
    <row r="34" spans="7:26" x14ac:dyDescent="0.2">
      <c r="G34" t="s">
        <v>200</v>
      </c>
      <c r="H34">
        <v>-787.94735000000003</v>
      </c>
    </row>
    <row r="35" spans="7:26" x14ac:dyDescent="0.2">
      <c r="G35" t="s">
        <v>236</v>
      </c>
      <c r="H35">
        <v>-787.94847000000004</v>
      </c>
    </row>
    <row r="36" spans="7:26" x14ac:dyDescent="0.2">
      <c r="G36" t="s">
        <v>181</v>
      </c>
      <c r="H36">
        <v>-787.94991000000005</v>
      </c>
      <c r="O36" s="1"/>
      <c r="Q36" s="11"/>
      <c r="U36" s="10"/>
      <c r="V36" s="10"/>
      <c r="W36" s="10">
        <f>50-W24*25</f>
        <v>50</v>
      </c>
      <c r="X36" s="10">
        <f t="shared" ref="X36:Z36" si="4">50-X24*25</f>
        <v>66.630845542999054</v>
      </c>
      <c r="Y36" s="10">
        <f t="shared" si="4"/>
        <v>68.033127320023993</v>
      </c>
      <c r="Z36" s="10">
        <f t="shared" si="4"/>
        <v>68.401844500021156</v>
      </c>
    </row>
    <row r="37" spans="7:26" x14ac:dyDescent="0.2">
      <c r="G37" t="s">
        <v>278</v>
      </c>
      <c r="H37">
        <v>-787.95140000000004</v>
      </c>
      <c r="O37" s="1" t="s">
        <v>93</v>
      </c>
      <c r="P37">
        <v>1.1850000000000001</v>
      </c>
      <c r="Q37">
        <v>1.1919999999999999</v>
      </c>
      <c r="V37" s="1" t="s">
        <v>93</v>
      </c>
      <c r="W37" s="10">
        <f t="shared" ref="W37:Z37" si="5">50-W25*25</f>
        <v>62.890815890296778</v>
      </c>
      <c r="X37" s="10">
        <f t="shared" si="5"/>
        <v>73.805756687138043</v>
      </c>
      <c r="Y37" s="10">
        <f t="shared" si="5"/>
        <v>75.350108867216107</v>
      </c>
      <c r="Z37" s="10">
        <f t="shared" si="5"/>
        <v>61.300789719941037</v>
      </c>
    </row>
    <row r="38" spans="7:26" x14ac:dyDescent="0.2">
      <c r="G38" t="s">
        <v>205</v>
      </c>
      <c r="H38">
        <v>-787.95222999999999</v>
      </c>
      <c r="O38" s="1" t="s">
        <v>94</v>
      </c>
      <c r="P38">
        <v>1.2150000000000001</v>
      </c>
      <c r="Q38">
        <v>1.294</v>
      </c>
      <c r="R38">
        <v>-34.267699999999998</v>
      </c>
      <c r="V38" s="1" t="s">
        <v>94</v>
      </c>
      <c r="W38" s="10">
        <f t="shared" ref="W38:Z38" si="6">50-W26*25</f>
        <v>70.677484619824099</v>
      </c>
      <c r="X38" s="10">
        <f t="shared" si="6"/>
        <v>84.521892255650513</v>
      </c>
      <c r="Y38" s="10">
        <f t="shared" si="6"/>
        <v>81.172721181529468</v>
      </c>
      <c r="Z38" s="10">
        <f t="shared" si="6"/>
        <v>61.122680273920977</v>
      </c>
    </row>
    <row r="39" spans="7:26" x14ac:dyDescent="0.2">
      <c r="G39" t="s">
        <v>253</v>
      </c>
      <c r="H39">
        <v>-787.95303999999999</v>
      </c>
      <c r="O39" s="30" t="s">
        <v>95</v>
      </c>
      <c r="P39">
        <v>1.2509999999999999</v>
      </c>
      <c r="Q39">
        <v>1.298</v>
      </c>
      <c r="V39" s="30" t="s">
        <v>95</v>
      </c>
      <c r="W39" s="10">
        <f t="shared" ref="W39:Z39" si="7">50-W27*25</f>
        <v>91.818982803523056</v>
      </c>
      <c r="X39" s="10">
        <f t="shared" si="7"/>
        <v>99.257464825016029</v>
      </c>
      <c r="Y39" s="10">
        <f t="shared" si="7"/>
        <v>102.48599871276537</v>
      </c>
      <c r="Z39" s="10">
        <f t="shared" si="7"/>
        <v>81.338054101140756</v>
      </c>
    </row>
    <row r="40" spans="7:26" x14ac:dyDescent="0.2">
      <c r="G40" t="s">
        <v>243</v>
      </c>
      <c r="H40">
        <v>-787.95537999999999</v>
      </c>
      <c r="O40" s="30" t="s">
        <v>96</v>
      </c>
      <c r="P40">
        <v>1.2549999999999999</v>
      </c>
      <c r="Q40">
        <v>1.278</v>
      </c>
      <c r="R40">
        <v>-169.54419999999999</v>
      </c>
      <c r="V40" s="30" t="s">
        <v>96</v>
      </c>
      <c r="W40" s="10">
        <f t="shared" ref="W40:Z40" si="8">50-W28*25</f>
        <v>64.2864423901772</v>
      </c>
      <c r="X40" s="10">
        <f t="shared" si="8"/>
        <v>77.891861427849307</v>
      </c>
      <c r="Y40" s="10">
        <f t="shared" si="8"/>
        <v>77.733987207806109</v>
      </c>
      <c r="Z40" s="10">
        <f t="shared" si="8"/>
        <v>73.396306463162574</v>
      </c>
    </row>
    <row r="41" spans="7:26" x14ac:dyDescent="0.2">
      <c r="G41" t="s">
        <v>230</v>
      </c>
      <c r="H41">
        <v>-787.95599000000004</v>
      </c>
      <c r="K41">
        <f>MIN(D7:J51)</f>
        <v>-787.96878000000004</v>
      </c>
      <c r="O41" s="30" t="s">
        <v>97</v>
      </c>
      <c r="P41">
        <v>1.2090000000000001</v>
      </c>
      <c r="Q41">
        <v>3.2639999999999998</v>
      </c>
      <c r="V41" s="30" t="s">
        <v>97</v>
      </c>
      <c r="W41" s="10">
        <f t="shared" ref="W41:Z41" si="9">50-W29*25</f>
        <v>69.224891995884519</v>
      </c>
      <c r="X41" s="10">
        <f t="shared" si="9"/>
        <v>79.582549429183871</v>
      </c>
      <c r="Y41" s="10">
        <f t="shared" si="9"/>
        <v>82.142604511925299</v>
      </c>
      <c r="Z41" s="10">
        <f t="shared" si="9"/>
        <v>69.745248538039959</v>
      </c>
    </row>
    <row r="42" spans="7:26" x14ac:dyDescent="0.2">
      <c r="G42" t="s">
        <v>256</v>
      </c>
      <c r="H42">
        <v>-787.95600000000002</v>
      </c>
      <c r="O42" s="30" t="s">
        <v>149</v>
      </c>
      <c r="P42">
        <v>1.1890000000000001</v>
      </c>
      <c r="Q42">
        <v>3.2519999999999998</v>
      </c>
      <c r="R42">
        <v>-227.54509999999999</v>
      </c>
      <c r="V42" s="30" t="s">
        <v>149</v>
      </c>
      <c r="W42" s="10">
        <f t="shared" ref="W42:Z42" si="10">50-W30*25</f>
        <v>64.68234123743018</v>
      </c>
      <c r="X42" s="10">
        <f t="shared" si="10"/>
        <v>76.268323491754614</v>
      </c>
      <c r="Y42" s="10">
        <f t="shared" si="10"/>
        <v>78.807203187704886</v>
      </c>
      <c r="Z42" s="10">
        <f t="shared" si="10"/>
        <v>68.897479983815089</v>
      </c>
    </row>
    <row r="43" spans="7:26" x14ac:dyDescent="0.2">
      <c r="G43" t="s">
        <v>165</v>
      </c>
      <c r="H43">
        <v>-787.95630000000006</v>
      </c>
      <c r="O43" s="30" t="s">
        <v>150</v>
      </c>
      <c r="P43">
        <v>1.1759999999999999</v>
      </c>
      <c r="Q43">
        <v>4.609</v>
      </c>
      <c r="V43" s="30" t="s">
        <v>150</v>
      </c>
      <c r="W43" s="10">
        <f t="shared" ref="W43:Z43" si="11">50-W31*25</f>
        <v>87.611068056663385</v>
      </c>
      <c r="X43" s="10">
        <f t="shared" si="11"/>
        <v>97.123202572945388</v>
      </c>
      <c r="Y43" s="10">
        <f t="shared" si="11"/>
        <v>100.30246849838079</v>
      </c>
      <c r="Z43" s="10">
        <f t="shared" si="11"/>
        <v>81.192559118248809</v>
      </c>
    </row>
    <row r="44" spans="7:26" x14ac:dyDescent="0.2">
      <c r="G44" t="s">
        <v>162</v>
      </c>
      <c r="H44">
        <v>-787.95655999999997</v>
      </c>
      <c r="O44" s="30" t="s">
        <v>151</v>
      </c>
      <c r="P44">
        <v>2.073</v>
      </c>
      <c r="Q44">
        <v>5.0609999999999999</v>
      </c>
      <c r="R44">
        <v>-313.29430000000002</v>
      </c>
      <c r="V44" s="30" t="s">
        <v>151</v>
      </c>
      <c r="W44" s="10">
        <f t="shared" ref="W44:Z44" si="12">50-W32*25</f>
        <v>-46.26102479564716</v>
      </c>
      <c r="X44" s="10">
        <f t="shared" si="12"/>
        <v>-42.449555168856605</v>
      </c>
      <c r="Y44" s="10">
        <f t="shared" si="12"/>
        <v>-39.322349115990775</v>
      </c>
      <c r="Z44" s="10">
        <f t="shared" si="12"/>
        <v>-36.04748543830118</v>
      </c>
    </row>
    <row r="45" spans="7:26" x14ac:dyDescent="0.2">
      <c r="G45" t="s">
        <v>234</v>
      </c>
      <c r="H45">
        <v>-787.95830999999998</v>
      </c>
      <c r="O45" s="30" t="s">
        <v>152</v>
      </c>
      <c r="P45">
        <v>3.2650000000000001</v>
      </c>
      <c r="Q45">
        <v>4.1470000000000002</v>
      </c>
      <c r="V45" s="30" t="s">
        <v>152</v>
      </c>
      <c r="W45" s="10">
        <f t="shared" ref="W45:Z45" si="13">50-W33*25</f>
        <v>-16.640404297255316</v>
      </c>
      <c r="X45" s="10">
        <f t="shared" si="13"/>
        <v>-14.020419747153227</v>
      </c>
      <c r="Y45" s="10">
        <f t="shared" si="13"/>
        <v>-7.7963798687561976</v>
      </c>
      <c r="Z45" s="10">
        <f t="shared" si="13"/>
        <v>-34.566332199318765</v>
      </c>
    </row>
    <row r="46" spans="7:26" x14ac:dyDescent="0.2">
      <c r="G46" t="s">
        <v>166</v>
      </c>
      <c r="H46">
        <v>-787.96023000000002</v>
      </c>
      <c r="W46" s="10"/>
      <c r="X46" s="10"/>
      <c r="Y46" s="10"/>
      <c r="Z46" s="10"/>
    </row>
    <row r="47" spans="7:26" x14ac:dyDescent="0.2">
      <c r="G47" t="s">
        <v>189</v>
      </c>
      <c r="H47">
        <v>-787.96214999999995</v>
      </c>
      <c r="W47" s="10"/>
      <c r="X47" s="10"/>
      <c r="Y47" s="10"/>
      <c r="Z47" s="10"/>
    </row>
    <row r="48" spans="7:26" x14ac:dyDescent="0.2">
      <c r="G48" t="s">
        <v>177</v>
      </c>
      <c r="H48">
        <v>-787.96216000000004</v>
      </c>
    </row>
    <row r="49" spans="7:10" x14ac:dyDescent="0.2">
      <c r="G49" t="s">
        <v>233</v>
      </c>
      <c r="H49">
        <v>-787.96401000000003</v>
      </c>
    </row>
    <row r="50" spans="7:10" x14ac:dyDescent="0.2">
      <c r="G50" s="1" t="s">
        <v>163</v>
      </c>
      <c r="H50" s="1">
        <v>-787.96641999999997</v>
      </c>
      <c r="J50">
        <f>(B4-H50)*B2</f>
        <v>1.67285215811891</v>
      </c>
    </row>
    <row r="51" spans="7:10" x14ac:dyDescent="0.2">
      <c r="G51" t="s">
        <v>197</v>
      </c>
      <c r="H51">
        <v>-787.96878000000004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0698F-099C-C141-80AA-F929A4A947D8}">
  <dimension ref="A1:AB42"/>
  <sheetViews>
    <sheetView topLeftCell="F4" workbookViewId="0">
      <selection activeCell="R38" sqref="R38:R40"/>
    </sheetView>
  </sheetViews>
  <sheetFormatPr baseColWidth="10" defaultRowHeight="16" x14ac:dyDescent="0.2"/>
  <cols>
    <col min="3" max="3" width="9" bestFit="1" customWidth="1"/>
    <col min="5" max="5" width="9" bestFit="1" customWidth="1"/>
    <col min="7" max="7" width="9" bestFit="1" customWidth="1"/>
    <col min="9" max="9" width="9" bestFit="1" customWidth="1"/>
    <col min="11" max="11" width="11.5" customWidth="1"/>
    <col min="20" max="20" width="18.6640625" customWidth="1"/>
  </cols>
  <sheetData>
    <row r="1" spans="1:21" x14ac:dyDescent="0.2">
      <c r="A1" s="1" t="s">
        <v>0</v>
      </c>
    </row>
    <row r="2" spans="1:21" x14ac:dyDescent="0.2">
      <c r="A2" s="1" t="s">
        <v>98</v>
      </c>
      <c r="B2">
        <v>27.211600000000001</v>
      </c>
    </row>
    <row r="3" spans="1:21" x14ac:dyDescent="0.2">
      <c r="A3" s="1" t="s">
        <v>90</v>
      </c>
      <c r="B3">
        <v>-188.9225659</v>
      </c>
      <c r="L3" s="1"/>
    </row>
    <row r="4" spans="1:21" x14ac:dyDescent="0.2">
      <c r="A4" s="1" t="s">
        <v>135</v>
      </c>
      <c r="B4">
        <f>$B$3+$B$25</f>
        <v>-787.90497589999995</v>
      </c>
      <c r="L4" s="1"/>
    </row>
    <row r="5" spans="1:21" x14ac:dyDescent="0.2">
      <c r="L5" s="1"/>
    </row>
    <row r="6" spans="1:21" s="1" customFormat="1" x14ac:dyDescent="0.2">
      <c r="A6" s="1" t="s">
        <v>310</v>
      </c>
      <c r="C6" s="1" t="s">
        <v>5</v>
      </c>
      <c r="E6" s="1" t="s">
        <v>6</v>
      </c>
      <c r="G6" s="1" t="s">
        <v>7</v>
      </c>
      <c r="I6" s="1" t="s">
        <v>8</v>
      </c>
      <c r="S6"/>
      <c r="T6"/>
      <c r="U6"/>
    </row>
    <row r="7" spans="1:21" x14ac:dyDescent="0.2">
      <c r="A7" t="s">
        <v>201</v>
      </c>
      <c r="B7">
        <v>-598.88147000000004</v>
      </c>
      <c r="C7" t="s">
        <v>209</v>
      </c>
      <c r="D7">
        <v>-787.91380000000004</v>
      </c>
      <c r="E7" t="s">
        <v>253</v>
      </c>
      <c r="F7">
        <v>-787.81505000000004</v>
      </c>
      <c r="G7" t="s">
        <v>251</v>
      </c>
      <c r="H7">
        <v>-787.77347999999995</v>
      </c>
      <c r="I7" t="s">
        <v>193</v>
      </c>
      <c r="J7">
        <v>-787.66335000000004</v>
      </c>
      <c r="O7" t="s">
        <v>147</v>
      </c>
      <c r="P7" t="s">
        <v>148</v>
      </c>
    </row>
    <row r="8" spans="1:21" x14ac:dyDescent="0.2">
      <c r="A8" t="s">
        <v>157</v>
      </c>
      <c r="B8">
        <v>-598.91323999999997</v>
      </c>
      <c r="C8" t="s">
        <v>257</v>
      </c>
      <c r="D8">
        <v>-787.91818999999998</v>
      </c>
      <c r="E8" t="s">
        <v>208</v>
      </c>
      <c r="F8">
        <v>-787.85715000000005</v>
      </c>
      <c r="G8" t="s">
        <v>175</v>
      </c>
      <c r="H8">
        <v>-787.86301000000003</v>
      </c>
      <c r="I8" t="s">
        <v>249</v>
      </c>
      <c r="J8">
        <v>-787.76527999999996</v>
      </c>
      <c r="P8" t="s">
        <v>93</v>
      </c>
    </row>
    <row r="9" spans="1:21" x14ac:dyDescent="0.2">
      <c r="A9" t="s">
        <v>160</v>
      </c>
      <c r="B9">
        <v>-598.91822000000002</v>
      </c>
      <c r="C9" t="s">
        <v>207</v>
      </c>
      <c r="D9">
        <v>-787.91845999999998</v>
      </c>
      <c r="E9" t="s">
        <v>280</v>
      </c>
      <c r="F9">
        <v>-787.85726</v>
      </c>
      <c r="G9" t="s">
        <v>169</v>
      </c>
      <c r="H9">
        <v>-787.86715000000004</v>
      </c>
      <c r="I9" t="s">
        <v>161</v>
      </c>
      <c r="J9">
        <v>-787.79143999999997</v>
      </c>
      <c r="P9" t="s">
        <v>94</v>
      </c>
    </row>
    <row r="10" spans="1:21" x14ac:dyDescent="0.2">
      <c r="A10" t="s">
        <v>248</v>
      </c>
      <c r="B10">
        <v>-598.93557999999996</v>
      </c>
      <c r="C10" t="s">
        <v>166</v>
      </c>
      <c r="D10">
        <v>-787.91849000000002</v>
      </c>
      <c r="E10" t="s">
        <v>289</v>
      </c>
      <c r="F10">
        <v>-787.91818999999998</v>
      </c>
      <c r="G10" t="s">
        <v>161</v>
      </c>
      <c r="H10">
        <v>-787.86716999999999</v>
      </c>
      <c r="I10" t="s">
        <v>194</v>
      </c>
      <c r="J10">
        <v>-787.79156999999998</v>
      </c>
      <c r="P10" s="18" t="s">
        <v>95</v>
      </c>
    </row>
    <row r="11" spans="1:21" x14ac:dyDescent="0.2">
      <c r="A11" t="s">
        <v>258</v>
      </c>
      <c r="B11">
        <v>-598.94113000000004</v>
      </c>
      <c r="C11" t="s">
        <v>245</v>
      </c>
      <c r="D11">
        <v>-787.92930999999999</v>
      </c>
      <c r="E11" t="s">
        <v>176</v>
      </c>
      <c r="F11">
        <v>-787.91844000000003</v>
      </c>
      <c r="G11" t="s">
        <v>176</v>
      </c>
      <c r="H11">
        <v>-787.86791000000005</v>
      </c>
      <c r="I11" t="s">
        <v>280</v>
      </c>
      <c r="J11">
        <v>-787.79314999999997</v>
      </c>
      <c r="P11" s="18" t="s">
        <v>96</v>
      </c>
    </row>
    <row r="12" spans="1:21" x14ac:dyDescent="0.2">
      <c r="A12" t="s">
        <v>198</v>
      </c>
      <c r="B12">
        <v>-598.94473000000005</v>
      </c>
      <c r="C12" t="s">
        <v>193</v>
      </c>
      <c r="D12">
        <v>-787.93566999999996</v>
      </c>
      <c r="E12" t="s">
        <v>203</v>
      </c>
      <c r="F12">
        <v>-787.91845000000001</v>
      </c>
      <c r="G12" t="s">
        <v>249</v>
      </c>
      <c r="H12">
        <v>-787.87153000000001</v>
      </c>
      <c r="I12" t="s">
        <v>191</v>
      </c>
      <c r="J12">
        <v>-787.79431999999997</v>
      </c>
      <c r="P12" s="18" t="s">
        <v>97</v>
      </c>
    </row>
    <row r="13" spans="1:21" x14ac:dyDescent="0.2">
      <c r="A13" t="s">
        <v>257</v>
      </c>
      <c r="B13">
        <v>-598.94474000000002</v>
      </c>
      <c r="C13" t="s">
        <v>202</v>
      </c>
      <c r="D13">
        <v>-787.93593999999996</v>
      </c>
      <c r="E13" t="s">
        <v>255</v>
      </c>
      <c r="F13">
        <v>-787.91845999999998</v>
      </c>
      <c r="G13" t="s">
        <v>213</v>
      </c>
      <c r="H13">
        <v>-787.87153999999998</v>
      </c>
      <c r="I13" t="s">
        <v>170</v>
      </c>
      <c r="J13">
        <v>-787.79447000000005</v>
      </c>
      <c r="P13" s="18" t="s">
        <v>149</v>
      </c>
    </row>
    <row r="14" spans="1:21" x14ac:dyDescent="0.2">
      <c r="A14" t="s">
        <v>236</v>
      </c>
      <c r="B14">
        <v>-598.95298000000003</v>
      </c>
      <c r="C14" t="s">
        <v>2</v>
      </c>
      <c r="D14">
        <v>-787.93798000000004</v>
      </c>
      <c r="E14" t="s">
        <v>233</v>
      </c>
      <c r="F14">
        <v>-787.91849000000002</v>
      </c>
      <c r="G14" t="s">
        <v>194</v>
      </c>
      <c r="H14">
        <v>-787.87351999999998</v>
      </c>
      <c r="I14" t="s">
        <v>229</v>
      </c>
      <c r="J14">
        <v>-787.84700999999995</v>
      </c>
      <c r="P14" s="18" t="s">
        <v>150</v>
      </c>
    </row>
    <row r="15" spans="1:21" x14ac:dyDescent="0.2">
      <c r="A15" t="s">
        <v>183</v>
      </c>
      <c r="B15">
        <v>-598.96564000000001</v>
      </c>
      <c r="C15" t="s">
        <v>169</v>
      </c>
      <c r="D15">
        <v>-787.93877999999995</v>
      </c>
      <c r="E15" t="s">
        <v>251</v>
      </c>
      <c r="F15">
        <v>-787.93566999999996</v>
      </c>
      <c r="G15" t="s">
        <v>261</v>
      </c>
      <c r="H15">
        <v>-787.87865999999997</v>
      </c>
      <c r="I15" t="s">
        <v>177</v>
      </c>
      <c r="J15">
        <v>-787.87022000000002</v>
      </c>
      <c r="P15" s="18" t="s">
        <v>151</v>
      </c>
    </row>
    <row r="16" spans="1:21" x14ac:dyDescent="0.2">
      <c r="A16" t="s">
        <v>278</v>
      </c>
      <c r="B16">
        <v>-598.96564999999998</v>
      </c>
      <c r="C16" t="s">
        <v>204</v>
      </c>
      <c r="D16">
        <v>-787.93961999999999</v>
      </c>
      <c r="E16" t="s">
        <v>169</v>
      </c>
      <c r="F16">
        <v>-787.93583999999998</v>
      </c>
      <c r="G16" t="s">
        <v>202</v>
      </c>
      <c r="H16">
        <v>-787.91380000000004</v>
      </c>
      <c r="I16" t="s">
        <v>180</v>
      </c>
      <c r="J16">
        <v>-787.88261999999997</v>
      </c>
      <c r="P16" s="18" t="s">
        <v>152</v>
      </c>
    </row>
    <row r="17" spans="1:28" x14ac:dyDescent="0.2">
      <c r="A17" t="s">
        <v>174</v>
      </c>
      <c r="B17">
        <v>-598.96565999999996</v>
      </c>
      <c r="C17" t="s">
        <v>162</v>
      </c>
      <c r="D17">
        <v>-787.94129999999996</v>
      </c>
      <c r="E17" t="s">
        <v>167</v>
      </c>
      <c r="F17">
        <v>-787.93593999999996</v>
      </c>
      <c r="G17" t="s">
        <v>244</v>
      </c>
      <c r="H17">
        <v>-787.91845999999998</v>
      </c>
      <c r="I17" t="s">
        <v>236</v>
      </c>
      <c r="J17">
        <v>-787.88361999999995</v>
      </c>
      <c r="P17" s="18" t="s">
        <v>225</v>
      </c>
    </row>
    <row r="18" spans="1:28" x14ac:dyDescent="0.2">
      <c r="A18" t="s">
        <v>251</v>
      </c>
      <c r="B18">
        <v>-598.97284000000002</v>
      </c>
      <c r="C18" t="s">
        <v>256</v>
      </c>
      <c r="D18">
        <v>-787.94190000000003</v>
      </c>
      <c r="E18" t="s">
        <v>198</v>
      </c>
      <c r="F18">
        <v>-787.93798000000004</v>
      </c>
      <c r="G18" t="s">
        <v>278</v>
      </c>
      <c r="H18">
        <v>-787.91849000000002</v>
      </c>
      <c r="I18" t="s">
        <v>159</v>
      </c>
      <c r="J18">
        <v>-787.89094999999998</v>
      </c>
      <c r="P18" s="18" t="s">
        <v>226</v>
      </c>
    </row>
    <row r="19" spans="1:28" x14ac:dyDescent="0.2">
      <c r="A19" t="s">
        <v>252</v>
      </c>
      <c r="B19">
        <v>-598.97976000000006</v>
      </c>
      <c r="C19" t="s">
        <v>164</v>
      </c>
      <c r="D19">
        <v>-787.94191000000001</v>
      </c>
      <c r="E19" t="s">
        <v>188</v>
      </c>
      <c r="F19">
        <v>-787.94131000000004</v>
      </c>
      <c r="G19" t="s">
        <v>230</v>
      </c>
      <c r="H19">
        <v>-787.92841999999996</v>
      </c>
      <c r="I19" t="s">
        <v>172</v>
      </c>
      <c r="J19">
        <v>-787.91264999999999</v>
      </c>
    </row>
    <row r="20" spans="1:28" x14ac:dyDescent="0.2">
      <c r="A20" t="s">
        <v>231</v>
      </c>
      <c r="B20">
        <v>-598.97977000000003</v>
      </c>
      <c r="C20" t="s">
        <v>210</v>
      </c>
      <c r="D20">
        <v>-787.94214999999997</v>
      </c>
      <c r="E20" t="s">
        <v>260</v>
      </c>
      <c r="F20">
        <v>-787.94727</v>
      </c>
      <c r="G20" t="s">
        <v>211</v>
      </c>
      <c r="H20">
        <v>-787.92930999999999</v>
      </c>
      <c r="I20" t="s">
        <v>185</v>
      </c>
      <c r="J20">
        <v>-787.91726000000006</v>
      </c>
    </row>
    <row r="21" spans="1:28" x14ac:dyDescent="0.2">
      <c r="A21" t="s">
        <v>212</v>
      </c>
      <c r="B21">
        <v>-598.98235999999997</v>
      </c>
      <c r="C21" t="s">
        <v>192</v>
      </c>
      <c r="D21">
        <v>-787.95630000000006</v>
      </c>
      <c r="E21" t="s">
        <v>245</v>
      </c>
      <c r="F21">
        <v>-787.94735000000003</v>
      </c>
      <c r="G21" t="s">
        <v>239</v>
      </c>
      <c r="H21">
        <v>-787.93718000000001</v>
      </c>
      <c r="I21" t="s">
        <v>230</v>
      </c>
      <c r="J21">
        <v>-787.92183999999997</v>
      </c>
      <c r="P21" s="1"/>
      <c r="Q21" s="1"/>
      <c r="R21" s="1"/>
      <c r="S21" s="1"/>
    </row>
    <row r="22" spans="1:28" x14ac:dyDescent="0.2">
      <c r="A22" t="s">
        <v>186</v>
      </c>
      <c r="B22">
        <v>-598.98236999999995</v>
      </c>
      <c r="C22" t="s">
        <v>236</v>
      </c>
      <c r="D22">
        <v>-787.95631000000003</v>
      </c>
      <c r="E22" t="s">
        <v>239</v>
      </c>
      <c r="F22">
        <v>-787.95478000000003</v>
      </c>
      <c r="G22" t="s">
        <v>231</v>
      </c>
      <c r="H22">
        <v>-787.93798000000004</v>
      </c>
      <c r="I22" t="s">
        <v>163</v>
      </c>
      <c r="J22">
        <v>-787.93449999999996</v>
      </c>
      <c r="P22" s="1" t="s">
        <v>100</v>
      </c>
      <c r="Q22" s="1" t="s">
        <v>101</v>
      </c>
      <c r="R22" s="1" t="s">
        <v>102</v>
      </c>
      <c r="S22" s="1" t="s">
        <v>103</v>
      </c>
      <c r="T22" s="1" t="s">
        <v>453</v>
      </c>
      <c r="U22" s="1" t="s">
        <v>454</v>
      </c>
    </row>
    <row r="23" spans="1:28" x14ac:dyDescent="0.2">
      <c r="A23" t="s">
        <v>165</v>
      </c>
      <c r="B23">
        <v>-598.98238000000003</v>
      </c>
      <c r="C23" t="s">
        <v>233</v>
      </c>
      <c r="D23">
        <v>-787.95830999999998</v>
      </c>
      <c r="E23" t="s">
        <v>184</v>
      </c>
      <c r="F23">
        <v>-787.95534999999995</v>
      </c>
      <c r="G23" t="s">
        <v>198</v>
      </c>
      <c r="H23">
        <v>-787.94141000000002</v>
      </c>
      <c r="I23" t="s">
        <v>257</v>
      </c>
      <c r="J23">
        <v>-787.93517999999995</v>
      </c>
      <c r="O23" s="26" t="s">
        <v>310</v>
      </c>
      <c r="P23" s="27">
        <f>B25</f>
        <v>-598.98240999999996</v>
      </c>
      <c r="Q23" s="27">
        <v>-599.00492789999998</v>
      </c>
      <c r="R23" s="27">
        <v>-599.00833580000005</v>
      </c>
      <c r="S23" s="27">
        <v>-599.00942859999998</v>
      </c>
      <c r="T23">
        <v>-598.97563400000001</v>
      </c>
      <c r="U23">
        <v>-598.87207409999996</v>
      </c>
    </row>
    <row r="24" spans="1:28" x14ac:dyDescent="0.2">
      <c r="A24" t="s">
        <v>259</v>
      </c>
      <c r="B24">
        <v>-598.98239999999998</v>
      </c>
      <c r="E24" t="s">
        <v>307</v>
      </c>
      <c r="F24">
        <v>-787.95618999999999</v>
      </c>
      <c r="G24" t="s">
        <v>190</v>
      </c>
      <c r="H24">
        <v>-787.94376</v>
      </c>
      <c r="I24" t="s">
        <v>202</v>
      </c>
      <c r="J24">
        <v>-787.93593999999996</v>
      </c>
      <c r="O24" s="26" t="s">
        <v>452</v>
      </c>
      <c r="P24" s="27">
        <f>P23+$B$3</f>
        <v>-787.90497589999995</v>
      </c>
      <c r="Q24" s="27">
        <f t="shared" ref="Q24:S24" si="0">Q23+$B$3</f>
        <v>-787.92749379999998</v>
      </c>
      <c r="R24" s="27">
        <f t="shared" si="0"/>
        <v>-787.93090170000005</v>
      </c>
      <c r="S24" s="27">
        <f t="shared" si="0"/>
        <v>-787.93199449999997</v>
      </c>
      <c r="T24" s="27">
        <f t="shared" ref="T24" si="1">T23+$B$3</f>
        <v>-787.89819990000001</v>
      </c>
      <c r="U24" s="27">
        <f t="shared" ref="U24" si="2">U23+$B$3</f>
        <v>-787.79463999999996</v>
      </c>
      <c r="W24" s="9">
        <f>(P24-$P$24)*$B$2</f>
        <v>0</v>
      </c>
      <c r="X24" s="9">
        <f t="shared" ref="X24:Z35" si="3">(Q24-$P$24)*$B$2</f>
        <v>-0.61274808764068822</v>
      </c>
      <c r="Y24" s="9">
        <f t="shared" si="3"/>
        <v>-0.7054824992825981</v>
      </c>
      <c r="Z24" s="9">
        <f t="shared" si="3"/>
        <v>-0.73521933576052878</v>
      </c>
      <c r="AA24" s="9">
        <f t="shared" ref="AA24" si="4">(T24-$P$24)*$B$2</f>
        <v>0.18438580159851073</v>
      </c>
      <c r="AB24" s="9">
        <f t="shared" ref="AB24" si="5">(U24-$P$24)*$B$2</f>
        <v>3.0024163764398772</v>
      </c>
    </row>
    <row r="25" spans="1:28" x14ac:dyDescent="0.2">
      <c r="A25" s="1" t="s">
        <v>247</v>
      </c>
      <c r="B25" s="1">
        <v>-598.98240999999996</v>
      </c>
      <c r="E25" t="s">
        <v>252</v>
      </c>
      <c r="F25">
        <v>-787.95630000000006</v>
      </c>
      <c r="G25" t="s">
        <v>157</v>
      </c>
      <c r="H25">
        <v>-787.94493999999997</v>
      </c>
      <c r="I25" t="s">
        <v>250</v>
      </c>
      <c r="J25">
        <v>-787.93615</v>
      </c>
      <c r="O25" s="26" t="s">
        <v>459</v>
      </c>
      <c r="P25" s="27">
        <v>-787.91819477000001</v>
      </c>
      <c r="Q25" s="28">
        <v>-787.94009159300003</v>
      </c>
      <c r="R25" s="27">
        <v>-787.94603074899999</v>
      </c>
      <c r="S25" s="27">
        <v>-787.93113998599995</v>
      </c>
      <c r="V25" s="26" t="s">
        <v>459</v>
      </c>
      <c r="W25" s="9">
        <f t="shared" ref="W25:W35" si="6">(P25-$P$24)*$B$2</f>
        <v>-0.35970660289362516</v>
      </c>
      <c r="X25" s="9">
        <f t="shared" ref="X25:X35" si="7">(Q25-$P$24)*$B$2</f>
        <v>-0.95555419164097077</v>
      </c>
      <c r="Y25" s="9">
        <f t="shared" ref="Y25:Y35" si="8">(R25-$P$24)*$B$2</f>
        <v>-1.1171681290493185</v>
      </c>
      <c r="Z25" s="9">
        <f t="shared" ref="Z25:Z35" si="9">(S25-$P$24)*$B$2</f>
        <v>-0.71196664259744524</v>
      </c>
    </row>
    <row r="26" spans="1:28" x14ac:dyDescent="0.2">
      <c r="A26" t="s">
        <v>197</v>
      </c>
      <c r="B26">
        <v>-598.98338000000001</v>
      </c>
      <c r="E26" t="s">
        <v>179</v>
      </c>
      <c r="F26">
        <v>-787.95631000000003</v>
      </c>
      <c r="G26" t="s">
        <v>186</v>
      </c>
      <c r="H26">
        <v>-787.94606999999996</v>
      </c>
      <c r="I26" t="s">
        <v>209</v>
      </c>
      <c r="J26">
        <v>-787.93970000000002</v>
      </c>
      <c r="O26" s="26" t="s">
        <v>460</v>
      </c>
      <c r="P26" s="27">
        <v>-787.91846120800005</v>
      </c>
      <c r="Q26" s="28">
        <v>-787.93717952099996</v>
      </c>
      <c r="R26" s="27">
        <v>-787.94603101600001</v>
      </c>
      <c r="S26" s="27">
        <v>-787.94221991400002</v>
      </c>
      <c r="V26" s="26" t="s">
        <v>460</v>
      </c>
      <c r="W26" s="9">
        <f t="shared" si="6"/>
        <v>-0.36695680717550466</v>
      </c>
      <c r="X26" s="9">
        <f t="shared" si="7"/>
        <v>-0.87631205320381345</v>
      </c>
      <c r="Y26" s="9">
        <f t="shared" si="8"/>
        <v>-1.1171753945470231</v>
      </c>
      <c r="Z26" s="9">
        <f t="shared" si="9"/>
        <v>-1.0134692113642034</v>
      </c>
    </row>
    <row r="27" spans="1:28" x14ac:dyDescent="0.2">
      <c r="A27" t="s">
        <v>204</v>
      </c>
      <c r="B27">
        <v>-598.98395000000005</v>
      </c>
      <c r="E27" t="s">
        <v>209</v>
      </c>
      <c r="F27">
        <v>-787.95655999999997</v>
      </c>
      <c r="G27" t="s">
        <v>253</v>
      </c>
      <c r="H27">
        <v>-787.94680000000005</v>
      </c>
      <c r="I27" t="s">
        <v>169</v>
      </c>
      <c r="J27">
        <v>-787.94689000000005</v>
      </c>
      <c r="O27" s="26" t="s">
        <v>93</v>
      </c>
      <c r="P27" s="27">
        <v>-787.91819477000001</v>
      </c>
      <c r="Q27" s="28">
        <v>-787.94009159300003</v>
      </c>
      <c r="R27" s="27">
        <v>-787.94603078900002</v>
      </c>
      <c r="S27" s="27">
        <v>-787.93113998599995</v>
      </c>
      <c r="V27" s="26" t="s">
        <v>93</v>
      </c>
      <c r="W27" s="9">
        <f t="shared" si="6"/>
        <v>-0.35970660289362516</v>
      </c>
      <c r="X27" s="9">
        <f t="shared" si="7"/>
        <v>-0.95555419164097077</v>
      </c>
      <c r="Y27" s="9">
        <f t="shared" si="8"/>
        <v>-1.1171692175141821</v>
      </c>
      <c r="Z27" s="9">
        <f t="shared" si="9"/>
        <v>-0.71196664259744524</v>
      </c>
    </row>
    <row r="28" spans="1:28" x14ac:dyDescent="0.2">
      <c r="A28" t="s">
        <v>182</v>
      </c>
      <c r="B28">
        <v>-598.98396000000002</v>
      </c>
      <c r="E28" t="s">
        <v>247</v>
      </c>
      <c r="F28">
        <v>-787.96641999999997</v>
      </c>
      <c r="G28" t="s">
        <v>174</v>
      </c>
      <c r="H28">
        <v>-787.94735000000003</v>
      </c>
      <c r="O28" s="26" t="s">
        <v>94</v>
      </c>
      <c r="P28" s="27">
        <v>-787.92374785699997</v>
      </c>
      <c r="Q28" s="28">
        <v>-787.93745570500005</v>
      </c>
      <c r="R28" s="27">
        <v>-787.94495023699994</v>
      </c>
      <c r="S28" s="27">
        <v>-787.93416026499995</v>
      </c>
      <c r="V28" s="26" t="s">
        <v>94</v>
      </c>
      <c r="W28" s="9">
        <f t="shared" si="6"/>
        <v>-0.51081498510154455</v>
      </c>
      <c r="X28" s="9">
        <f t="shared" si="7"/>
        <v>-0.8838274617405476</v>
      </c>
      <c r="Y28" s="9">
        <f t="shared" si="8"/>
        <v>-1.0877656687089183</v>
      </c>
      <c r="Z28" s="9">
        <f t="shared" si="9"/>
        <v>-0.79415326663377916</v>
      </c>
    </row>
    <row r="29" spans="1:28" x14ac:dyDescent="0.2">
      <c r="G29" t="s">
        <v>184</v>
      </c>
      <c r="H29">
        <v>-787.95140000000004</v>
      </c>
      <c r="O29" s="26" t="s">
        <v>95</v>
      </c>
      <c r="P29" s="27">
        <v>-787.93593839300001</v>
      </c>
      <c r="Q29" s="28">
        <v>-787.95348467600002</v>
      </c>
      <c r="R29" s="27">
        <v>-787.94973408500005</v>
      </c>
      <c r="S29" s="27">
        <v>-787.93465953899999</v>
      </c>
      <c r="V29" s="26" t="s">
        <v>95</v>
      </c>
      <c r="W29" s="9">
        <f t="shared" si="6"/>
        <v>-0.84253897452045801</v>
      </c>
      <c r="X29" s="9">
        <f t="shared" si="7"/>
        <v>-1.3200014090032988</v>
      </c>
      <c r="Y29" s="9">
        <f t="shared" si="8"/>
        <v>-1.2179418269484912</v>
      </c>
      <c r="Z29" s="9">
        <f t="shared" si="9"/>
        <v>-0.80773931101350982</v>
      </c>
    </row>
    <row r="30" spans="1:28" x14ac:dyDescent="0.2">
      <c r="A30" s="1"/>
      <c r="B30" s="1"/>
      <c r="G30" t="s">
        <v>185</v>
      </c>
      <c r="H30">
        <v>-787.95303999999999</v>
      </c>
      <c r="O30" s="26" t="s">
        <v>96</v>
      </c>
      <c r="P30" s="2">
        <v>-787.895895397</v>
      </c>
      <c r="Q30" s="2">
        <v>-787.90835472799995</v>
      </c>
      <c r="R30">
        <v>-787.89983114899997</v>
      </c>
      <c r="S30">
        <v>-787.92439996400003</v>
      </c>
      <c r="V30" s="26" t="s">
        <v>96</v>
      </c>
      <c r="W30" s="9">
        <f t="shared" si="6"/>
        <v>0.24709501543344251</v>
      </c>
      <c r="X30" s="9">
        <f t="shared" si="7"/>
        <v>-9.194331600467312E-2</v>
      </c>
      <c r="Y30" s="9">
        <f t="shared" si="8"/>
        <v>0.13999690631129796</v>
      </c>
      <c r="Z30" s="9">
        <f t="shared" si="9"/>
        <v>-0.52855985994449872</v>
      </c>
    </row>
    <row r="31" spans="1:28" x14ac:dyDescent="0.2">
      <c r="G31" t="s">
        <v>183</v>
      </c>
      <c r="H31">
        <v>-787.95478000000003</v>
      </c>
      <c r="O31" s="26" t="s">
        <v>97</v>
      </c>
      <c r="P31" s="2">
        <v>-787.93717691899997</v>
      </c>
      <c r="Q31" s="2">
        <v>-787.96268400600002</v>
      </c>
      <c r="R31">
        <v>-787.96338961399999</v>
      </c>
      <c r="S31">
        <v>-787.94351275500003</v>
      </c>
      <c r="V31" s="26" t="s">
        <v>97</v>
      </c>
      <c r="W31" s="9">
        <f t="shared" si="6"/>
        <v>-0.87624124862074892</v>
      </c>
      <c r="X31" s="9">
        <f t="shared" si="7"/>
        <v>-1.5703298972313335</v>
      </c>
      <c r="Y31" s="9">
        <f t="shared" si="8"/>
        <v>-1.5895306198834711</v>
      </c>
      <c r="Z31" s="9">
        <f t="shared" si="9"/>
        <v>-1.0486494835200373</v>
      </c>
    </row>
    <row r="32" spans="1:28" x14ac:dyDescent="0.2">
      <c r="G32" t="s">
        <v>236</v>
      </c>
      <c r="H32">
        <v>-787.95600000000002</v>
      </c>
      <c r="O32" s="26"/>
      <c r="P32" s="2"/>
      <c r="W32" s="29"/>
      <c r="X32" s="29"/>
      <c r="Y32" s="29"/>
      <c r="Z32" s="29"/>
    </row>
    <row r="33" spans="7:26" x14ac:dyDescent="0.2">
      <c r="G33" t="s">
        <v>172</v>
      </c>
      <c r="H33">
        <v>-787.95630000000006</v>
      </c>
      <c r="O33" s="26"/>
      <c r="P33" s="2"/>
      <c r="R33" s="11"/>
      <c r="W33" s="29"/>
      <c r="X33" s="29"/>
      <c r="Y33" s="29"/>
      <c r="Z33" s="29"/>
    </row>
    <row r="34" spans="7:26" x14ac:dyDescent="0.2">
      <c r="G34" t="s">
        <v>162</v>
      </c>
      <c r="H34">
        <v>-787.95655999999997</v>
      </c>
      <c r="O34" s="1"/>
      <c r="P34" s="2"/>
      <c r="R34" s="11"/>
      <c r="W34" s="10">
        <f>50-W24*25</f>
        <v>50</v>
      </c>
      <c r="X34" s="10">
        <f t="shared" ref="X34:Z34" si="10">50-X24*25</f>
        <v>65.318702191017209</v>
      </c>
      <c r="Y34" s="10">
        <f t="shared" si="10"/>
        <v>67.637062482064948</v>
      </c>
      <c r="Z34" s="10">
        <f t="shared" si="10"/>
        <v>68.380483394013226</v>
      </c>
    </row>
    <row r="35" spans="7:26" x14ac:dyDescent="0.2">
      <c r="G35" t="s">
        <v>2</v>
      </c>
      <c r="H35">
        <v>-787.96023000000002</v>
      </c>
      <c r="O35" s="26" t="s">
        <v>459</v>
      </c>
      <c r="P35">
        <v>1.1859999999999999</v>
      </c>
      <c r="Q35" s="11">
        <v>1.1950000000000001</v>
      </c>
      <c r="V35" s="26" t="s">
        <v>459</v>
      </c>
      <c r="W35" s="10">
        <f t="shared" ref="W35:Z35" si="11">50-W25*25</f>
        <v>58.992665072340628</v>
      </c>
      <c r="X35" s="10">
        <f t="shared" si="11"/>
        <v>73.888854791024272</v>
      </c>
      <c r="Y35" s="10">
        <f t="shared" si="11"/>
        <v>77.929203226232971</v>
      </c>
      <c r="Z35" s="10">
        <f t="shared" si="11"/>
        <v>67.799166064936131</v>
      </c>
    </row>
    <row r="36" spans="7:26" x14ac:dyDescent="0.2">
      <c r="G36" t="s">
        <v>250</v>
      </c>
      <c r="H36">
        <v>-787.96216000000004</v>
      </c>
      <c r="O36" s="26" t="s">
        <v>460</v>
      </c>
      <c r="P36" s="11">
        <v>1.1850000000000001</v>
      </c>
      <c r="Q36">
        <v>1.1919999999999999</v>
      </c>
      <c r="U36" s="10"/>
      <c r="V36" s="26" t="s">
        <v>460</v>
      </c>
      <c r="W36" s="10">
        <f t="shared" ref="W36:Z36" si="12">50-W26*25</f>
        <v>59.173920179387615</v>
      </c>
      <c r="X36" s="10">
        <f t="shared" si="12"/>
        <v>71.907801330095339</v>
      </c>
      <c r="Y36" s="10">
        <f t="shared" si="12"/>
        <v>77.92938486367558</v>
      </c>
      <c r="Z36" s="10">
        <f t="shared" si="12"/>
        <v>75.336730284105087</v>
      </c>
    </row>
    <row r="37" spans="7:26" x14ac:dyDescent="0.2">
      <c r="G37" t="s">
        <v>188</v>
      </c>
      <c r="H37">
        <v>-787.97861</v>
      </c>
      <c r="K37">
        <f>MIN(D7:J37)</f>
        <v>-787.97861</v>
      </c>
      <c r="O37" s="26" t="s">
        <v>93</v>
      </c>
      <c r="P37" s="11">
        <v>1.1859999999999999</v>
      </c>
      <c r="Q37">
        <v>1.1950000000000001</v>
      </c>
      <c r="V37" s="26" t="s">
        <v>93</v>
      </c>
      <c r="W37" s="10">
        <f t="shared" ref="W37:Z37" si="13">50-W27*25</f>
        <v>58.992665072340628</v>
      </c>
      <c r="X37" s="10">
        <f t="shared" si="13"/>
        <v>73.888854791024272</v>
      </c>
      <c r="Y37" s="10">
        <f t="shared" si="13"/>
        <v>77.929230437854557</v>
      </c>
      <c r="Z37" s="10">
        <f t="shared" si="13"/>
        <v>67.799166064936131</v>
      </c>
    </row>
    <row r="38" spans="7:26" x14ac:dyDescent="0.2">
      <c r="O38" s="26" t="s">
        <v>94</v>
      </c>
      <c r="P38" s="11">
        <v>1.2470000000000001</v>
      </c>
      <c r="Q38">
        <v>1.2470000000000001</v>
      </c>
      <c r="R38">
        <v>-147.58840000000001</v>
      </c>
      <c r="V38" s="26" t="s">
        <v>94</v>
      </c>
      <c r="W38" s="10">
        <f t="shared" ref="W38:Z38" si="14">50-W28*25</f>
        <v>62.770374627538615</v>
      </c>
      <c r="X38" s="10">
        <f t="shared" si="14"/>
        <v>72.095686543513693</v>
      </c>
      <c r="Y38" s="10">
        <f t="shared" si="14"/>
        <v>77.194141717722957</v>
      </c>
      <c r="Z38" s="10">
        <f t="shared" si="14"/>
        <v>69.853831665844481</v>
      </c>
    </row>
    <row r="39" spans="7:26" x14ac:dyDescent="0.2">
      <c r="O39" s="26" t="s">
        <v>95</v>
      </c>
      <c r="P39" s="11">
        <v>1.2190000000000001</v>
      </c>
      <c r="Q39">
        <v>1.302</v>
      </c>
      <c r="V39" s="26" t="s">
        <v>95</v>
      </c>
      <c r="W39" s="10">
        <f t="shared" ref="W39:Z39" si="15">50-W29*25</f>
        <v>71.063474363011451</v>
      </c>
      <c r="X39" s="10">
        <f t="shared" si="15"/>
        <v>83.00003522508247</v>
      </c>
      <c r="Y39" s="10">
        <f t="shared" si="15"/>
        <v>80.448545673712275</v>
      </c>
      <c r="Z39" s="10">
        <f t="shared" si="15"/>
        <v>70.193482775337742</v>
      </c>
    </row>
    <row r="40" spans="7:26" x14ac:dyDescent="0.2">
      <c r="O40" s="26" t="s">
        <v>96</v>
      </c>
      <c r="P40" s="11">
        <v>1.2170000000000001</v>
      </c>
      <c r="Q40">
        <v>1.98</v>
      </c>
      <c r="R40">
        <v>-275.53870000000001</v>
      </c>
      <c r="V40" s="26" t="s">
        <v>96</v>
      </c>
      <c r="W40" s="10">
        <f t="shared" ref="W40:Z42" si="16">50-W30*25</f>
        <v>43.822624614163935</v>
      </c>
      <c r="X40" s="10">
        <f t="shared" si="16"/>
        <v>52.298582900116827</v>
      </c>
      <c r="Y40" s="10">
        <f t="shared" si="16"/>
        <v>46.500077342217551</v>
      </c>
      <c r="Z40" s="10">
        <f t="shared" si="16"/>
        <v>63.213996498612467</v>
      </c>
    </row>
    <row r="41" spans="7:26" x14ac:dyDescent="0.2">
      <c r="O41" s="26" t="s">
        <v>97</v>
      </c>
      <c r="P41">
        <v>1.206</v>
      </c>
      <c r="Q41">
        <v>4.7549999999999999</v>
      </c>
      <c r="V41" s="26" t="s">
        <v>97</v>
      </c>
      <c r="W41" s="10">
        <f>50-W31*25</f>
        <v>71.906031215518723</v>
      </c>
      <c r="X41" s="10">
        <f t="shared" si="16"/>
        <v>89.258247430783342</v>
      </c>
      <c r="Y41" s="10">
        <f t="shared" si="16"/>
        <v>89.738265497086786</v>
      </c>
      <c r="Z41" s="10">
        <f t="shared" si="16"/>
        <v>76.216237088000923</v>
      </c>
    </row>
    <row r="42" spans="7:26" x14ac:dyDescent="0.2">
      <c r="W42" s="10"/>
      <c r="X42" s="10"/>
      <c r="Y42" s="10"/>
      <c r="Z42" s="1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B169E-164B-D647-B696-B5B30D7EC433}">
  <dimension ref="A1:X40"/>
  <sheetViews>
    <sheetView tabSelected="1" workbookViewId="0">
      <selection activeCell="S35" sqref="S35"/>
    </sheetView>
  </sheetViews>
  <sheetFormatPr baseColWidth="10" defaultRowHeight="16" x14ac:dyDescent="0.2"/>
  <cols>
    <col min="3" max="3" width="9" bestFit="1" customWidth="1"/>
    <col min="5" max="5" width="9" bestFit="1" customWidth="1"/>
    <col min="7" max="7" width="9" bestFit="1" customWidth="1"/>
    <col min="9" max="9" width="9" bestFit="1" customWidth="1"/>
    <col min="11" max="11" width="9" bestFit="1" customWidth="1"/>
    <col min="20" max="20" width="18.6640625" customWidth="1"/>
  </cols>
  <sheetData>
    <row r="1" spans="1:21" x14ac:dyDescent="0.2">
      <c r="A1" s="1" t="s">
        <v>0</v>
      </c>
    </row>
    <row r="2" spans="1:21" x14ac:dyDescent="0.2">
      <c r="A2" s="1" t="s">
        <v>98</v>
      </c>
      <c r="B2">
        <v>27.211600000000001</v>
      </c>
    </row>
    <row r="3" spans="1:21" x14ac:dyDescent="0.2">
      <c r="A3" s="1" t="s">
        <v>90</v>
      </c>
      <c r="B3">
        <v>-188.9225659</v>
      </c>
      <c r="L3" s="1"/>
    </row>
    <row r="4" spans="1:21" x14ac:dyDescent="0.2">
      <c r="A4" s="1" t="s">
        <v>135</v>
      </c>
      <c r="B4">
        <f>$B$3+$B$10</f>
        <v>-926.23849589999998</v>
      </c>
      <c r="L4" s="1"/>
    </row>
    <row r="5" spans="1:21" x14ac:dyDescent="0.2">
      <c r="L5" s="1"/>
    </row>
    <row r="6" spans="1:21" s="1" customFormat="1" x14ac:dyDescent="0.2">
      <c r="A6" s="1" t="s">
        <v>310</v>
      </c>
      <c r="C6" s="1" t="s">
        <v>5</v>
      </c>
      <c r="E6" s="1" t="s">
        <v>6</v>
      </c>
      <c r="G6" s="1" t="s">
        <v>7</v>
      </c>
      <c r="I6" s="1" t="s">
        <v>8</v>
      </c>
      <c r="S6"/>
      <c r="T6"/>
      <c r="U6"/>
    </row>
    <row r="7" spans="1:21" x14ac:dyDescent="0.2">
      <c r="A7" t="s">
        <v>172</v>
      </c>
      <c r="B7">
        <v>-737.30089999999996</v>
      </c>
      <c r="C7" t="s">
        <v>192</v>
      </c>
      <c r="D7">
        <v>-926.21768999999995</v>
      </c>
      <c r="E7" t="s">
        <v>232</v>
      </c>
      <c r="F7">
        <v>-926.18204000000003</v>
      </c>
      <c r="G7" t="s">
        <v>161</v>
      </c>
      <c r="H7">
        <v>-926.01778999999999</v>
      </c>
      <c r="I7" t="s">
        <v>241</v>
      </c>
      <c r="J7">
        <v>-926.05409999999995</v>
      </c>
      <c r="O7" t="s">
        <v>147</v>
      </c>
      <c r="P7" t="s">
        <v>148</v>
      </c>
    </row>
    <row r="8" spans="1:21" x14ac:dyDescent="0.2">
      <c r="A8" t="s">
        <v>190</v>
      </c>
      <c r="B8">
        <v>-737.30091000000004</v>
      </c>
      <c r="C8" t="s">
        <v>161</v>
      </c>
      <c r="D8">
        <v>-926.24018000000001</v>
      </c>
      <c r="E8" t="s">
        <v>164</v>
      </c>
      <c r="F8">
        <v>-926.22982999999999</v>
      </c>
      <c r="G8" t="s">
        <v>242</v>
      </c>
      <c r="H8">
        <v>-926.14224999999999</v>
      </c>
      <c r="I8" t="s">
        <v>188</v>
      </c>
      <c r="J8">
        <v>-926.07272999999998</v>
      </c>
      <c r="O8" t="s">
        <v>377</v>
      </c>
      <c r="P8" t="s">
        <v>93</v>
      </c>
    </row>
    <row r="9" spans="1:21" x14ac:dyDescent="0.2">
      <c r="A9" t="s">
        <v>211</v>
      </c>
      <c r="B9">
        <v>-737.31592000000001</v>
      </c>
      <c r="C9" t="s">
        <v>258</v>
      </c>
      <c r="D9">
        <v>-926.24113</v>
      </c>
      <c r="E9" t="s">
        <v>194</v>
      </c>
      <c r="F9">
        <v>-926.23026000000004</v>
      </c>
      <c r="G9" t="s">
        <v>255</v>
      </c>
      <c r="H9">
        <v>-926.14273000000003</v>
      </c>
      <c r="I9" t="s">
        <v>2</v>
      </c>
      <c r="J9">
        <v>-926.12801999999999</v>
      </c>
      <c r="O9" t="s">
        <v>378</v>
      </c>
      <c r="P9" t="s">
        <v>94</v>
      </c>
    </row>
    <row r="10" spans="1:21" x14ac:dyDescent="0.2">
      <c r="A10" s="1" t="s">
        <v>208</v>
      </c>
      <c r="B10" s="1">
        <v>-737.31592999999998</v>
      </c>
      <c r="C10" t="s">
        <v>156</v>
      </c>
      <c r="D10">
        <v>-926.24113999999997</v>
      </c>
      <c r="E10" t="s">
        <v>279</v>
      </c>
      <c r="F10">
        <v>-926.23175000000003</v>
      </c>
      <c r="G10" t="s">
        <v>183</v>
      </c>
      <c r="H10">
        <v>-926.15593000000001</v>
      </c>
      <c r="I10" t="s">
        <v>196</v>
      </c>
      <c r="J10">
        <v>-926.14480000000003</v>
      </c>
      <c r="O10" t="s">
        <v>379</v>
      </c>
      <c r="P10" s="18" t="s">
        <v>95</v>
      </c>
    </row>
    <row r="11" spans="1:21" x14ac:dyDescent="0.2">
      <c r="C11" t="s">
        <v>193</v>
      </c>
      <c r="D11">
        <v>-926.24129000000005</v>
      </c>
      <c r="E11" t="s">
        <v>209</v>
      </c>
      <c r="F11">
        <v>-926.24108999999999</v>
      </c>
      <c r="G11" t="s">
        <v>156</v>
      </c>
      <c r="H11">
        <v>-926.16139999999996</v>
      </c>
      <c r="I11" t="s">
        <v>209</v>
      </c>
      <c r="J11">
        <v>-926.22874000000002</v>
      </c>
      <c r="O11" t="s">
        <v>380</v>
      </c>
      <c r="P11" s="18" t="s">
        <v>96</v>
      </c>
    </row>
    <row r="12" spans="1:21" x14ac:dyDescent="0.2">
      <c r="C12" t="s">
        <v>194</v>
      </c>
      <c r="D12">
        <v>-926.24294999999995</v>
      </c>
      <c r="E12" t="s">
        <v>211</v>
      </c>
      <c r="F12">
        <v>-926.24113999999997</v>
      </c>
      <c r="G12" t="s">
        <v>249</v>
      </c>
      <c r="H12">
        <v>-926.16171999999995</v>
      </c>
      <c r="P12" s="18"/>
    </row>
    <row r="13" spans="1:21" x14ac:dyDescent="0.2">
      <c r="C13" t="s">
        <v>261</v>
      </c>
      <c r="D13">
        <v>-926.24305000000004</v>
      </c>
      <c r="E13" t="s">
        <v>242</v>
      </c>
      <c r="F13">
        <v>-926.24129000000005</v>
      </c>
      <c r="G13" t="s">
        <v>202</v>
      </c>
      <c r="H13">
        <v>-926.16233</v>
      </c>
      <c r="P13" s="18"/>
    </row>
    <row r="14" spans="1:21" x14ac:dyDescent="0.2">
      <c r="C14" t="s">
        <v>209</v>
      </c>
      <c r="D14">
        <v>-926.24333000000001</v>
      </c>
      <c r="E14" t="s">
        <v>189</v>
      </c>
      <c r="F14">
        <v>-926.24333000000001</v>
      </c>
      <c r="G14" t="s">
        <v>257</v>
      </c>
      <c r="H14">
        <v>-926.16380000000004</v>
      </c>
      <c r="P14" s="18"/>
    </row>
    <row r="15" spans="1:21" x14ac:dyDescent="0.2">
      <c r="C15" s="4" t="s">
        <v>257</v>
      </c>
      <c r="D15" s="4">
        <v>-926.24338</v>
      </c>
      <c r="E15" t="s">
        <v>184</v>
      </c>
      <c r="F15">
        <v>-926.24338</v>
      </c>
      <c r="G15" t="s">
        <v>192</v>
      </c>
      <c r="H15">
        <v>-926.16381000000001</v>
      </c>
      <c r="P15" s="18"/>
    </row>
    <row r="16" spans="1:21" x14ac:dyDescent="0.2">
      <c r="C16" t="s">
        <v>245</v>
      </c>
      <c r="D16">
        <v>-926.24339999999995</v>
      </c>
      <c r="E16" t="s">
        <v>276</v>
      </c>
      <c r="F16">
        <v>-926.24392999999998</v>
      </c>
      <c r="G16" t="s">
        <v>189</v>
      </c>
      <c r="H16">
        <v>-926.16436999999996</v>
      </c>
      <c r="P16" s="18"/>
    </row>
    <row r="17" spans="1:24" x14ac:dyDescent="0.2">
      <c r="C17" t="s">
        <v>2</v>
      </c>
      <c r="D17">
        <v>-926.24377000000004</v>
      </c>
      <c r="E17" t="s">
        <v>275</v>
      </c>
      <c r="F17">
        <v>-926.24395000000004</v>
      </c>
      <c r="G17" t="s">
        <v>247</v>
      </c>
      <c r="H17">
        <v>-926.16439000000003</v>
      </c>
      <c r="P17" s="18"/>
    </row>
    <row r="18" spans="1:24" x14ac:dyDescent="0.2">
      <c r="C18" t="s">
        <v>170</v>
      </c>
      <c r="D18">
        <v>-926.24392999999998</v>
      </c>
      <c r="E18" t="s">
        <v>256</v>
      </c>
      <c r="F18">
        <v>-926.24396000000002</v>
      </c>
      <c r="G18" t="s">
        <v>239</v>
      </c>
      <c r="H18">
        <v>-926.17490999999995</v>
      </c>
      <c r="P18" s="1" t="s">
        <v>433</v>
      </c>
      <c r="Q18" s="1" t="s">
        <v>434</v>
      </c>
      <c r="R18" s="1" t="s">
        <v>435</v>
      </c>
      <c r="S18" s="1" t="s">
        <v>436</v>
      </c>
    </row>
    <row r="19" spans="1:24" x14ac:dyDescent="0.2">
      <c r="C19" t="s">
        <v>177</v>
      </c>
      <c r="D19">
        <v>-926.24395000000004</v>
      </c>
      <c r="E19" t="s">
        <v>190</v>
      </c>
      <c r="F19">
        <v>-926.24900000000002</v>
      </c>
      <c r="G19" t="s">
        <v>182</v>
      </c>
      <c r="H19">
        <v>-926.17639999999994</v>
      </c>
      <c r="O19" s="26" t="s">
        <v>455</v>
      </c>
      <c r="P19">
        <f>B10</f>
        <v>-737.31592999999998</v>
      </c>
      <c r="Q19">
        <v>-737.27628449999997</v>
      </c>
      <c r="R19">
        <v>-737.1301426</v>
      </c>
      <c r="S19">
        <v>-736.91053790000001</v>
      </c>
    </row>
    <row r="20" spans="1:24" x14ac:dyDescent="0.2">
      <c r="C20" t="s">
        <v>197</v>
      </c>
      <c r="D20">
        <v>-926.24396000000002</v>
      </c>
      <c r="E20" t="s">
        <v>244</v>
      </c>
      <c r="F20">
        <v>-926.2491</v>
      </c>
      <c r="G20" t="s">
        <v>2</v>
      </c>
      <c r="H20">
        <v>-926.18001000000004</v>
      </c>
      <c r="O20" s="26" t="s">
        <v>456</v>
      </c>
      <c r="P20">
        <f>P19+$B$3</f>
        <v>-926.23849589999998</v>
      </c>
      <c r="Q20">
        <f t="shared" ref="Q20:S20" si="0">Q19+$B$3</f>
        <v>-926.19885039999997</v>
      </c>
      <c r="R20">
        <f t="shared" si="0"/>
        <v>-926.05270849999999</v>
      </c>
      <c r="S20">
        <f t="shared" si="0"/>
        <v>-925.8331038</v>
      </c>
      <c r="U20" s="9">
        <f>(P20-$P$20)*$B$2</f>
        <v>0</v>
      </c>
      <c r="V20" s="9">
        <f t="shared" ref="V20:X20" si="1">(Q20-$P$20)*$B$2</f>
        <v>1.0788174878001631</v>
      </c>
      <c r="W20" s="9">
        <f t="shared" si="1"/>
        <v>5.0555724138394851</v>
      </c>
      <c r="X20" s="9">
        <f t="shared" si="1"/>
        <v>11.031367668359234</v>
      </c>
    </row>
    <row r="21" spans="1:24" x14ac:dyDescent="0.2">
      <c r="G21" t="s">
        <v>193</v>
      </c>
      <c r="H21">
        <v>-926.18021999999996</v>
      </c>
      <c r="O21" s="26" t="s">
        <v>93</v>
      </c>
      <c r="P21">
        <v>-926.24338130900003</v>
      </c>
      <c r="Q21">
        <v>-926.20634156000006</v>
      </c>
      <c r="R21">
        <v>-926.05589115400005</v>
      </c>
      <c r="S21">
        <v>-925.83994118099997</v>
      </c>
      <c r="U21" s="9">
        <f t="shared" ref="U21:U24" si="2">(P21-$P$20)*$B$2</f>
        <v>-0.13293979554584731</v>
      </c>
      <c r="V21" s="9">
        <f t="shared" ref="V21:V24" si="3">(Q21-$P$20)*$B$2</f>
        <v>0.87497103834182344</v>
      </c>
      <c r="W21" s="9">
        <f t="shared" ref="W21:W24" si="4">(R21-$P$20)*$B$2</f>
        <v>4.9689673062515451</v>
      </c>
      <c r="X21" s="9">
        <f t="shared" ref="X21:X24" si="5">(S21-$P$20)*$B$2</f>
        <v>10.845311591540492</v>
      </c>
    </row>
    <row r="22" spans="1:24" x14ac:dyDescent="0.2">
      <c r="G22" t="s">
        <v>232</v>
      </c>
      <c r="H22">
        <v>-926.18203000000005</v>
      </c>
      <c r="O22" s="26" t="s">
        <v>94</v>
      </c>
      <c r="P22">
        <v>-926.23709422699994</v>
      </c>
      <c r="Q22">
        <v>-926.19858321799995</v>
      </c>
      <c r="R22">
        <v>-926.07678284300005</v>
      </c>
      <c r="S22">
        <v>-925.83946380899999</v>
      </c>
      <c r="U22" s="9">
        <f t="shared" si="2"/>
        <v>3.8141765007674397E-2</v>
      </c>
      <c r="V22" s="9">
        <f t="shared" si="3"/>
        <v>1.0860879375117976</v>
      </c>
      <c r="W22" s="9">
        <f t="shared" si="4"/>
        <v>4.4004710218592678</v>
      </c>
      <c r="X22" s="9">
        <f t="shared" si="5"/>
        <v>10.858301647455082</v>
      </c>
    </row>
    <row r="23" spans="1:24" x14ac:dyDescent="0.2">
      <c r="G23" t="s">
        <v>207</v>
      </c>
      <c r="H23">
        <v>-926.18204000000003</v>
      </c>
      <c r="O23" s="26" t="s">
        <v>95</v>
      </c>
      <c r="P23" s="1">
        <v>-926.24909951300003</v>
      </c>
      <c r="Q23" s="2">
        <v>-926.204287808</v>
      </c>
      <c r="R23" s="2">
        <v>-926.07884877699996</v>
      </c>
      <c r="S23" s="2">
        <v>-925.91146305100006</v>
      </c>
      <c r="U23" s="9">
        <f t="shared" si="2"/>
        <v>-0.28854127551236525</v>
      </c>
      <c r="V23" s="9">
        <f t="shared" si="3"/>
        <v>0.93085691626642875</v>
      </c>
      <c r="W23" s="9">
        <f t="shared" si="4"/>
        <v>4.344253652227164</v>
      </c>
      <c r="X23" s="9">
        <f t="shared" si="5"/>
        <v>8.8990870738462267</v>
      </c>
    </row>
    <row r="24" spans="1:24" x14ac:dyDescent="0.2">
      <c r="G24" t="s">
        <v>206</v>
      </c>
      <c r="H24">
        <v>-926.18449999999996</v>
      </c>
      <c r="O24" s="26" t="s">
        <v>96</v>
      </c>
      <c r="P24">
        <v>-926.17357770599995</v>
      </c>
      <c r="Q24">
        <v>-926.10422176999998</v>
      </c>
      <c r="R24">
        <v>-926.04979010800002</v>
      </c>
      <c r="S24">
        <v>-925.890834326</v>
      </c>
      <c r="U24" s="9">
        <f t="shared" si="2"/>
        <v>1.7665279278511881</v>
      </c>
      <c r="V24" s="9">
        <f t="shared" si="3"/>
        <v>3.653813915907846</v>
      </c>
      <c r="W24" s="9">
        <f t="shared" si="4"/>
        <v>5.1349865295858566</v>
      </c>
      <c r="X24" s="9">
        <f t="shared" si="5"/>
        <v>9.460427687057626</v>
      </c>
    </row>
    <row r="25" spans="1:24" x14ac:dyDescent="0.2">
      <c r="A25" s="2"/>
      <c r="B25" s="2"/>
      <c r="G25" t="s">
        <v>185</v>
      </c>
      <c r="H25">
        <v>-926.18987000000004</v>
      </c>
      <c r="O25" s="1"/>
      <c r="U25" s="11"/>
      <c r="V25" s="11"/>
      <c r="W25" s="11"/>
      <c r="X25" s="11"/>
    </row>
    <row r="26" spans="1:24" x14ac:dyDescent="0.2">
      <c r="G26" t="s">
        <v>245</v>
      </c>
      <c r="H26">
        <v>-926.20122000000003</v>
      </c>
      <c r="O26" s="1"/>
      <c r="U26" s="11"/>
      <c r="V26" s="11"/>
      <c r="W26" s="11"/>
      <c r="X26" s="11"/>
    </row>
    <row r="27" spans="1:24" x14ac:dyDescent="0.2">
      <c r="G27" t="s">
        <v>248</v>
      </c>
      <c r="H27">
        <v>-926.20425999999998</v>
      </c>
      <c r="O27" s="1"/>
      <c r="Q27" s="2"/>
      <c r="U27" s="10">
        <f>50-U20*25</f>
        <v>50</v>
      </c>
      <c r="V27" s="10">
        <f t="shared" ref="V27:X27" si="6">50-V20*25</f>
        <v>23.029562804995923</v>
      </c>
      <c r="W27" s="10">
        <f t="shared" si="6"/>
        <v>-76.389310345987127</v>
      </c>
      <c r="X27" s="10">
        <f t="shared" si="6"/>
        <v>-225.78419170898087</v>
      </c>
    </row>
    <row r="28" spans="1:24" x14ac:dyDescent="0.2">
      <c r="G28" t="s">
        <v>237</v>
      </c>
      <c r="H28">
        <v>-926.23026000000004</v>
      </c>
      <c r="O28" s="26" t="s">
        <v>93</v>
      </c>
      <c r="P28">
        <v>1.1870000000000001</v>
      </c>
      <c r="Q28">
        <v>1.1919999999999999</v>
      </c>
      <c r="T28" s="26" t="s">
        <v>93</v>
      </c>
      <c r="U28" s="10">
        <f t="shared" ref="U28:X28" si="7">50-U21*25</f>
        <v>53.323494888646181</v>
      </c>
      <c r="V28" s="10">
        <f t="shared" si="7"/>
        <v>28.125724041454415</v>
      </c>
      <c r="W28" s="10">
        <f t="shared" si="7"/>
        <v>-74.224182656288633</v>
      </c>
      <c r="X28" s="10">
        <f t="shared" si="7"/>
        <v>-221.1327897885123</v>
      </c>
    </row>
    <row r="29" spans="1:24" x14ac:dyDescent="0.2">
      <c r="A29" s="1"/>
      <c r="B29" s="1"/>
      <c r="G29" t="s">
        <v>190</v>
      </c>
      <c r="H29">
        <v>-926.24333000000001</v>
      </c>
      <c r="O29" s="26" t="s">
        <v>94</v>
      </c>
      <c r="P29">
        <v>1.1990000000000001</v>
      </c>
      <c r="Q29">
        <v>1.2170000000000001</v>
      </c>
      <c r="R29">
        <v>-266.57089999999999</v>
      </c>
      <c r="T29" s="26" t="s">
        <v>94</v>
      </c>
      <c r="U29" s="10">
        <f t="shared" ref="U29:X29" si="8">50-U22*25</f>
        <v>49.046455874808139</v>
      </c>
      <c r="V29" s="10">
        <f t="shared" si="8"/>
        <v>22.84780156220506</v>
      </c>
      <c r="W29" s="10">
        <f t="shared" si="8"/>
        <v>-60.011775546481687</v>
      </c>
      <c r="X29" s="10">
        <f t="shared" si="8"/>
        <v>-221.45754118637706</v>
      </c>
    </row>
    <row r="30" spans="1:24" x14ac:dyDescent="0.2">
      <c r="A30" s="1"/>
      <c r="B30" s="1"/>
      <c r="G30" t="s">
        <v>277</v>
      </c>
      <c r="H30">
        <v>-926.24338</v>
      </c>
      <c r="O30" s="26" t="s">
        <v>95</v>
      </c>
      <c r="P30">
        <v>1.2350000000000001</v>
      </c>
      <c r="Q30">
        <v>1.2829999999999999</v>
      </c>
      <c r="T30" s="26" t="s">
        <v>95</v>
      </c>
      <c r="U30" s="10">
        <f t="shared" ref="U30:X30" si="9">50-U23*25</f>
        <v>57.213531887809133</v>
      </c>
      <c r="V30" s="10">
        <f t="shared" si="9"/>
        <v>26.728577093339283</v>
      </c>
      <c r="W30" s="10">
        <f t="shared" si="9"/>
        <v>-58.606341305679095</v>
      </c>
      <c r="X30" s="10">
        <f t="shared" si="9"/>
        <v>-172.47717684615566</v>
      </c>
    </row>
    <row r="31" spans="1:24" x14ac:dyDescent="0.2">
      <c r="G31" t="s">
        <v>231</v>
      </c>
      <c r="H31">
        <v>-926.24396000000002</v>
      </c>
      <c r="O31" s="26" t="s">
        <v>96</v>
      </c>
      <c r="P31" s="46">
        <v>1.1639999999999999</v>
      </c>
      <c r="Q31" s="47">
        <v>2.327</v>
      </c>
      <c r="R31">
        <v>-56.497</v>
      </c>
      <c r="T31" s="26" t="s">
        <v>96</v>
      </c>
      <c r="U31" s="10">
        <f t="shared" ref="U31:X31" si="10">50-U24*25</f>
        <v>5.8368018037202987</v>
      </c>
      <c r="V31" s="10">
        <f t="shared" si="10"/>
        <v>-41.345347897696143</v>
      </c>
      <c r="W31" s="10">
        <f t="shared" si="10"/>
        <v>-78.374663239646424</v>
      </c>
      <c r="X31" s="10">
        <f t="shared" si="10"/>
        <v>-186.51069217644064</v>
      </c>
    </row>
    <row r="32" spans="1:24" x14ac:dyDescent="0.2">
      <c r="G32" s="4" t="s">
        <v>260</v>
      </c>
      <c r="H32" s="4">
        <v>-926.2491</v>
      </c>
      <c r="P32" s="13"/>
      <c r="Q32" s="13"/>
      <c r="U32" s="10"/>
      <c r="V32" s="10"/>
      <c r="W32" s="10"/>
      <c r="X32" s="10"/>
    </row>
    <row r="33" spans="12:24" x14ac:dyDescent="0.2">
      <c r="O33" s="1"/>
      <c r="U33" s="10"/>
      <c r="V33" s="10"/>
      <c r="W33" s="10"/>
      <c r="X33" s="10"/>
    </row>
    <row r="34" spans="12:24" x14ac:dyDescent="0.2">
      <c r="L34">
        <f>MIN(D7:J32)</f>
        <v>-926.2491</v>
      </c>
      <c r="O34" s="1"/>
      <c r="U34" s="10"/>
      <c r="V34" s="10"/>
      <c r="W34" s="10"/>
      <c r="X34" s="10"/>
    </row>
    <row r="35" spans="12:24" x14ac:dyDescent="0.2">
      <c r="O35" s="1"/>
      <c r="U35" s="10"/>
      <c r="V35" s="10"/>
      <c r="W35" s="10"/>
      <c r="X35" s="10"/>
    </row>
    <row r="36" spans="12:24" x14ac:dyDescent="0.2">
      <c r="O36" s="1"/>
      <c r="Q36" s="11"/>
      <c r="U36" s="10"/>
      <c r="V36" s="10"/>
      <c r="W36" s="10"/>
      <c r="X36" s="10"/>
    </row>
    <row r="37" spans="12:24" x14ac:dyDescent="0.2">
      <c r="O37" s="1"/>
      <c r="Q37" s="11"/>
    </row>
    <row r="38" spans="12:24" x14ac:dyDescent="0.2">
      <c r="O38" s="1"/>
      <c r="Q38" s="11"/>
    </row>
    <row r="39" spans="12:24" x14ac:dyDescent="0.2">
      <c r="O39" s="1"/>
      <c r="Q39" s="11"/>
    </row>
    <row r="40" spans="12:24" x14ac:dyDescent="0.2">
      <c r="O40" s="1"/>
      <c r="Q40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78851-E756-B34F-9532-2E7DE3E6BFDE}">
  <dimension ref="A1:X62"/>
  <sheetViews>
    <sheetView topLeftCell="A22" workbookViewId="0">
      <selection activeCell="R53" sqref="R53:R61"/>
    </sheetView>
  </sheetViews>
  <sheetFormatPr baseColWidth="10" defaultRowHeight="16" x14ac:dyDescent="0.2"/>
  <cols>
    <col min="3" max="3" width="9" bestFit="1" customWidth="1"/>
    <col min="5" max="5" width="9" bestFit="1" customWidth="1"/>
    <col min="7" max="7" width="9" bestFit="1" customWidth="1"/>
    <col min="9" max="9" width="9" bestFit="1" customWidth="1"/>
    <col min="11" max="11" width="9" bestFit="1" customWidth="1"/>
    <col min="20" max="20" width="18.6640625" customWidth="1"/>
  </cols>
  <sheetData>
    <row r="1" spans="1:21" x14ac:dyDescent="0.2">
      <c r="A1" s="1" t="s">
        <v>0</v>
      </c>
    </row>
    <row r="2" spans="1:21" x14ac:dyDescent="0.2">
      <c r="A2" s="1" t="s">
        <v>98</v>
      </c>
      <c r="B2">
        <v>27.211600000000001</v>
      </c>
    </row>
    <row r="3" spans="1:21" x14ac:dyDescent="0.2">
      <c r="A3" s="1" t="s">
        <v>90</v>
      </c>
      <c r="B3">
        <v>-188.9225659</v>
      </c>
      <c r="L3" s="1"/>
    </row>
    <row r="4" spans="1:21" x14ac:dyDescent="0.2">
      <c r="A4" s="1" t="s">
        <v>135</v>
      </c>
      <c r="B4">
        <f>$B$3+$B$26</f>
        <v>-462.8550659</v>
      </c>
      <c r="L4" s="1"/>
    </row>
    <row r="5" spans="1:21" x14ac:dyDescent="0.2">
      <c r="L5" s="1"/>
    </row>
    <row r="6" spans="1:21" s="1" customFormat="1" x14ac:dyDescent="0.2">
      <c r="A6" s="1" t="s">
        <v>228</v>
      </c>
      <c r="C6" s="1" t="s">
        <v>5</v>
      </c>
      <c r="E6" s="1" t="s">
        <v>6</v>
      </c>
      <c r="G6" s="1" t="s">
        <v>7</v>
      </c>
      <c r="I6" s="1" t="s">
        <v>8</v>
      </c>
      <c r="S6"/>
      <c r="T6"/>
      <c r="U6"/>
    </row>
    <row r="7" spans="1:21" x14ac:dyDescent="0.2">
      <c r="A7" t="s">
        <v>154</v>
      </c>
      <c r="B7">
        <v>-273.62815999999998</v>
      </c>
      <c r="C7" t="s">
        <v>231</v>
      </c>
      <c r="D7">
        <v>-462.86403000000001</v>
      </c>
      <c r="E7" t="s">
        <v>213</v>
      </c>
      <c r="F7">
        <v>-462.85541999999998</v>
      </c>
      <c r="G7" t="s">
        <v>244</v>
      </c>
      <c r="H7">
        <v>-462.70961</v>
      </c>
      <c r="I7" t="s">
        <v>257</v>
      </c>
      <c r="J7">
        <v>-462.85379</v>
      </c>
      <c r="O7" t="s">
        <v>147</v>
      </c>
      <c r="P7" t="s">
        <v>148</v>
      </c>
    </row>
    <row r="8" spans="1:21" x14ac:dyDescent="0.2">
      <c r="A8" t="s">
        <v>155</v>
      </c>
      <c r="B8">
        <v>-273.81286</v>
      </c>
      <c r="C8" t="s">
        <v>233</v>
      </c>
      <c r="D8">
        <v>-462.87652000000003</v>
      </c>
      <c r="E8" t="s">
        <v>258</v>
      </c>
      <c r="F8">
        <v>-462.87657000000002</v>
      </c>
      <c r="G8" t="s">
        <v>169</v>
      </c>
      <c r="H8">
        <v>-462.73469</v>
      </c>
      <c r="I8" t="s">
        <v>253</v>
      </c>
      <c r="J8">
        <v>-462.85854</v>
      </c>
      <c r="O8" t="s">
        <v>263</v>
      </c>
      <c r="P8" t="s">
        <v>93</v>
      </c>
    </row>
    <row r="9" spans="1:21" x14ac:dyDescent="0.2">
      <c r="A9" t="s">
        <v>171</v>
      </c>
      <c r="B9">
        <v>-273.88328999999999</v>
      </c>
      <c r="C9" t="s">
        <v>204</v>
      </c>
      <c r="D9">
        <v>-462.87653</v>
      </c>
      <c r="E9" t="s">
        <v>250</v>
      </c>
      <c r="F9">
        <v>-462.87833000000001</v>
      </c>
      <c r="G9" t="s">
        <v>245</v>
      </c>
      <c r="H9">
        <v>-462.81414999999998</v>
      </c>
      <c r="I9" t="s">
        <v>167</v>
      </c>
      <c r="J9">
        <v>-462.86824999999999</v>
      </c>
      <c r="O9" t="s">
        <v>264</v>
      </c>
      <c r="P9" t="s">
        <v>94</v>
      </c>
    </row>
    <row r="10" spans="1:21" x14ac:dyDescent="0.2">
      <c r="A10" t="s">
        <v>158</v>
      </c>
      <c r="B10">
        <v>-273.89744999999999</v>
      </c>
      <c r="C10" t="s">
        <v>190</v>
      </c>
      <c r="D10">
        <v>-462.87657000000002</v>
      </c>
      <c r="E10" t="s">
        <v>259</v>
      </c>
      <c r="F10">
        <v>-462.89046999999999</v>
      </c>
      <c r="G10" t="s">
        <v>246</v>
      </c>
      <c r="H10">
        <v>-462.86342000000002</v>
      </c>
      <c r="I10" t="s">
        <v>258</v>
      </c>
      <c r="J10">
        <v>-462.87130000000002</v>
      </c>
      <c r="O10" t="s">
        <v>265</v>
      </c>
      <c r="P10" s="18" t="s">
        <v>95</v>
      </c>
    </row>
    <row r="11" spans="1:21" x14ac:dyDescent="0.2">
      <c r="A11" t="s">
        <v>229</v>
      </c>
      <c r="B11">
        <v>-273.89855</v>
      </c>
      <c r="C11" t="s">
        <v>169</v>
      </c>
      <c r="D11">
        <v>-462.87657999999999</v>
      </c>
      <c r="E11" t="s">
        <v>257</v>
      </c>
      <c r="F11">
        <v>-462.89395000000002</v>
      </c>
      <c r="G11" t="s">
        <v>179</v>
      </c>
      <c r="H11">
        <v>-462.86536999999998</v>
      </c>
      <c r="I11" t="s">
        <v>260</v>
      </c>
      <c r="J11">
        <v>-462.87547000000001</v>
      </c>
      <c r="O11" t="s">
        <v>266</v>
      </c>
      <c r="P11" s="18" t="s">
        <v>96</v>
      </c>
    </row>
    <row r="12" spans="1:21" x14ac:dyDescent="0.2">
      <c r="A12" t="s">
        <v>230</v>
      </c>
      <c r="B12">
        <v>-273.89855999999997</v>
      </c>
      <c r="C12" t="s">
        <v>200</v>
      </c>
      <c r="D12">
        <v>-462.87833000000001</v>
      </c>
      <c r="E12" t="s">
        <v>189</v>
      </c>
      <c r="F12">
        <v>-462.89418000000001</v>
      </c>
      <c r="G12" t="s">
        <v>187</v>
      </c>
      <c r="H12">
        <v>-462.8698</v>
      </c>
      <c r="I12" t="s">
        <v>156</v>
      </c>
      <c r="J12">
        <v>-462.87624</v>
      </c>
      <c r="O12" t="s">
        <v>267</v>
      </c>
      <c r="P12" s="18" t="s">
        <v>97</v>
      </c>
    </row>
    <row r="13" spans="1:21" x14ac:dyDescent="0.2">
      <c r="A13" t="s">
        <v>201</v>
      </c>
      <c r="B13">
        <v>-273.89857000000001</v>
      </c>
      <c r="C13" t="s">
        <v>234</v>
      </c>
      <c r="D13">
        <v>-462.88510000000002</v>
      </c>
      <c r="E13" t="s">
        <v>157</v>
      </c>
      <c r="F13">
        <v>-462.90089</v>
      </c>
      <c r="G13" t="s">
        <v>247</v>
      </c>
      <c r="H13">
        <v>-462.87445000000002</v>
      </c>
      <c r="I13" t="s">
        <v>244</v>
      </c>
      <c r="J13">
        <v>-462.87657000000002</v>
      </c>
      <c r="O13" t="s">
        <v>268</v>
      </c>
      <c r="P13" s="18" t="s">
        <v>149</v>
      </c>
    </row>
    <row r="14" spans="1:21" x14ac:dyDescent="0.2">
      <c r="A14" t="s">
        <v>194</v>
      </c>
      <c r="B14">
        <v>-273.89857999999998</v>
      </c>
      <c r="C14" t="s">
        <v>235</v>
      </c>
      <c r="D14">
        <v>-462.88661999999999</v>
      </c>
      <c r="E14" t="s">
        <v>187</v>
      </c>
      <c r="F14">
        <v>-462.90093999999999</v>
      </c>
      <c r="G14" t="s">
        <v>239</v>
      </c>
      <c r="H14">
        <v>-462.87652000000003</v>
      </c>
      <c r="I14" t="s">
        <v>261</v>
      </c>
      <c r="J14">
        <v>-462.87684999999999</v>
      </c>
      <c r="O14" t="s">
        <v>269</v>
      </c>
      <c r="P14" s="18" t="s">
        <v>150</v>
      </c>
    </row>
    <row r="15" spans="1:21" x14ac:dyDescent="0.2">
      <c r="A15" t="s">
        <v>231</v>
      </c>
      <c r="B15">
        <v>-273.89859999999999</v>
      </c>
      <c r="C15" t="s">
        <v>166</v>
      </c>
      <c r="D15">
        <v>-462.89832999999999</v>
      </c>
      <c r="E15" t="s">
        <v>192</v>
      </c>
      <c r="F15">
        <v>-462.90471000000002</v>
      </c>
      <c r="G15" t="s">
        <v>248</v>
      </c>
      <c r="H15">
        <v>-462.87700000000001</v>
      </c>
      <c r="I15" t="s">
        <v>173</v>
      </c>
      <c r="J15">
        <v>-462.87830000000002</v>
      </c>
      <c r="O15" t="s">
        <v>270</v>
      </c>
      <c r="P15" s="18" t="s">
        <v>151</v>
      </c>
    </row>
    <row r="16" spans="1:21" x14ac:dyDescent="0.2">
      <c r="A16" t="s">
        <v>4</v>
      </c>
      <c r="B16">
        <v>-273.89861000000002</v>
      </c>
      <c r="C16" t="s">
        <v>236</v>
      </c>
      <c r="D16">
        <v>-462.89900999999998</v>
      </c>
      <c r="E16" t="s">
        <v>201</v>
      </c>
      <c r="F16">
        <v>-462.90544</v>
      </c>
      <c r="G16" t="s">
        <v>249</v>
      </c>
      <c r="H16">
        <v>-462.87833000000001</v>
      </c>
      <c r="I16" t="s">
        <v>246</v>
      </c>
      <c r="J16">
        <v>-462.88386000000003</v>
      </c>
      <c r="O16" t="s">
        <v>271</v>
      </c>
      <c r="P16" s="18" t="s">
        <v>152</v>
      </c>
    </row>
    <row r="17" spans="1:24" x14ac:dyDescent="0.2">
      <c r="A17" t="s">
        <v>163</v>
      </c>
      <c r="B17">
        <v>-273.92243999999999</v>
      </c>
      <c r="C17" t="s">
        <v>213</v>
      </c>
      <c r="D17">
        <v>-462.90089</v>
      </c>
      <c r="E17" t="s">
        <v>173</v>
      </c>
      <c r="F17">
        <v>-462.91207000000003</v>
      </c>
      <c r="G17" t="s">
        <v>241</v>
      </c>
      <c r="H17">
        <v>-462.88112999999998</v>
      </c>
      <c r="I17" t="s">
        <v>187</v>
      </c>
      <c r="J17">
        <v>-462.88974999999999</v>
      </c>
      <c r="O17" t="s">
        <v>272</v>
      </c>
      <c r="P17" s="18" t="s">
        <v>225</v>
      </c>
    </row>
    <row r="18" spans="1:24" x14ac:dyDescent="0.2">
      <c r="A18" t="s">
        <v>157</v>
      </c>
      <c r="B18">
        <v>-273.92245000000003</v>
      </c>
      <c r="C18" t="s">
        <v>165</v>
      </c>
      <c r="D18">
        <v>-462.90471000000002</v>
      </c>
      <c r="E18" t="s">
        <v>247</v>
      </c>
      <c r="F18">
        <v>-462.91615999999999</v>
      </c>
      <c r="G18" t="s">
        <v>250</v>
      </c>
      <c r="H18">
        <v>-462.88337999999999</v>
      </c>
      <c r="I18" t="s">
        <v>188</v>
      </c>
      <c r="J18">
        <v>-462.892</v>
      </c>
      <c r="O18" t="s">
        <v>273</v>
      </c>
      <c r="P18" s="18" t="s">
        <v>226</v>
      </c>
    </row>
    <row r="19" spans="1:24" x14ac:dyDescent="0.2">
      <c r="A19" t="s">
        <v>159</v>
      </c>
      <c r="B19">
        <v>-273.92246</v>
      </c>
      <c r="C19" t="s">
        <v>237</v>
      </c>
      <c r="D19">
        <v>-462.90566999999999</v>
      </c>
      <c r="E19" t="s">
        <v>181</v>
      </c>
      <c r="F19">
        <v>-462.91678999999999</v>
      </c>
      <c r="G19" t="s">
        <v>251</v>
      </c>
      <c r="H19">
        <v>-462.88346999999999</v>
      </c>
      <c r="I19" t="s">
        <v>191</v>
      </c>
      <c r="J19">
        <v>-462.89229999999998</v>
      </c>
    </row>
    <row r="20" spans="1:24" x14ac:dyDescent="0.2">
      <c r="A20" t="s">
        <v>3</v>
      </c>
      <c r="B20">
        <v>-273.93243999999999</v>
      </c>
      <c r="C20" t="s">
        <v>159</v>
      </c>
      <c r="D20">
        <v>-462.91615999999999</v>
      </c>
      <c r="E20" t="s">
        <v>234</v>
      </c>
      <c r="F20">
        <v>-462.91924</v>
      </c>
      <c r="G20" t="s">
        <v>252</v>
      </c>
      <c r="H20">
        <v>-462.89294000000001</v>
      </c>
      <c r="I20" t="s">
        <v>195</v>
      </c>
      <c r="J20">
        <v>-462.89265</v>
      </c>
    </row>
    <row r="21" spans="1:24" x14ac:dyDescent="0.2">
      <c r="A21" t="s">
        <v>189</v>
      </c>
      <c r="B21">
        <v>-273.93245000000002</v>
      </c>
      <c r="C21" t="s">
        <v>238</v>
      </c>
      <c r="D21">
        <v>-462.91617000000002</v>
      </c>
      <c r="E21" t="s">
        <v>249</v>
      </c>
      <c r="F21">
        <v>-462.92628999999999</v>
      </c>
      <c r="G21" t="s">
        <v>209</v>
      </c>
      <c r="H21">
        <v>-462.89395000000002</v>
      </c>
      <c r="I21" t="s">
        <v>254</v>
      </c>
      <c r="J21">
        <v>-462.89447000000001</v>
      </c>
      <c r="P21" s="1"/>
      <c r="Q21" s="1"/>
      <c r="R21" s="1"/>
      <c r="S21" s="1"/>
    </row>
    <row r="22" spans="1:24" x14ac:dyDescent="0.2">
      <c r="A22" t="s">
        <v>181</v>
      </c>
      <c r="B22">
        <v>-273.93245999999999</v>
      </c>
      <c r="C22" t="s">
        <v>195</v>
      </c>
      <c r="D22">
        <v>-462.91678999999999</v>
      </c>
      <c r="E22" t="s">
        <v>159</v>
      </c>
      <c r="F22">
        <v>-462.92630000000003</v>
      </c>
      <c r="G22" t="s">
        <v>197</v>
      </c>
      <c r="H22">
        <v>-462.89832999999999</v>
      </c>
      <c r="I22" t="s">
        <v>231</v>
      </c>
      <c r="J22">
        <v>-462.89595000000003</v>
      </c>
      <c r="P22" s="1" t="s">
        <v>100</v>
      </c>
      <c r="Q22" s="1" t="s">
        <v>101</v>
      </c>
      <c r="R22" s="1" t="s">
        <v>102</v>
      </c>
      <c r="S22" s="1" t="s">
        <v>103</v>
      </c>
    </row>
    <row r="23" spans="1:24" x14ac:dyDescent="0.2">
      <c r="A23" t="s">
        <v>169</v>
      </c>
      <c r="B23">
        <v>-273.93247000000002</v>
      </c>
      <c r="C23" t="s">
        <v>181</v>
      </c>
      <c r="D23">
        <v>-462.91924</v>
      </c>
      <c r="E23" t="s">
        <v>252</v>
      </c>
      <c r="F23">
        <v>-462.94468000000001</v>
      </c>
      <c r="G23" t="s">
        <v>238</v>
      </c>
      <c r="H23">
        <v>-462.89900999999998</v>
      </c>
      <c r="I23" t="s">
        <v>262</v>
      </c>
      <c r="J23">
        <v>-462.90192999999999</v>
      </c>
      <c r="O23" s="26" t="s">
        <v>228</v>
      </c>
      <c r="P23" s="27">
        <f>B26</f>
        <v>-273.9325</v>
      </c>
      <c r="Q23" s="27">
        <v>-273.91667699999999</v>
      </c>
      <c r="R23" s="27">
        <v>-273.91053840000001</v>
      </c>
      <c r="S23" s="27">
        <v>-273.86842960000001</v>
      </c>
    </row>
    <row r="24" spans="1:24" x14ac:dyDescent="0.2">
      <c r="A24" t="s">
        <v>204</v>
      </c>
      <c r="B24">
        <v>-273.93248</v>
      </c>
      <c r="C24" t="s">
        <v>239</v>
      </c>
      <c r="D24">
        <v>-462.91946999999999</v>
      </c>
      <c r="E24" t="s">
        <v>255</v>
      </c>
      <c r="F24">
        <v>-462.94585000000001</v>
      </c>
      <c r="G24" t="s">
        <v>236</v>
      </c>
      <c r="H24">
        <v>-462.90266000000003</v>
      </c>
      <c r="I24" t="s">
        <v>172</v>
      </c>
      <c r="J24">
        <v>-462.90345000000002</v>
      </c>
      <c r="O24" s="26" t="s">
        <v>462</v>
      </c>
      <c r="P24" s="27">
        <f>P23+$B$3</f>
        <v>-462.8550659</v>
      </c>
      <c r="Q24" s="27">
        <f t="shared" ref="Q24:S24" si="0">Q23+$B$3</f>
        <v>-462.83924289999999</v>
      </c>
      <c r="R24" s="27">
        <f t="shared" si="0"/>
        <v>-462.8331043</v>
      </c>
      <c r="S24" s="27">
        <f t="shared" si="0"/>
        <v>-462.79099550000001</v>
      </c>
      <c r="U24" s="9">
        <f>(P24-$P$24)*$B$2</f>
        <v>0</v>
      </c>
      <c r="V24" s="9">
        <f t="shared" ref="V24:X35" si="1">(Q24-$P$24)*$B$2</f>
        <v>0.4305691468003181</v>
      </c>
      <c r="W24" s="9">
        <f t="shared" si="1"/>
        <v>0.59761027455992821</v>
      </c>
      <c r="X24" s="9">
        <f t="shared" si="1"/>
        <v>1.7434580966397666</v>
      </c>
    </row>
    <row r="25" spans="1:24" x14ac:dyDescent="0.2">
      <c r="A25" t="s">
        <v>186</v>
      </c>
      <c r="B25">
        <v>-273.93248999999997</v>
      </c>
      <c r="C25" t="s">
        <v>3</v>
      </c>
      <c r="D25">
        <v>-462.92630000000003</v>
      </c>
      <c r="E25" t="s">
        <v>188</v>
      </c>
      <c r="F25">
        <v>-462.94713000000002</v>
      </c>
      <c r="G25" t="s">
        <v>184</v>
      </c>
      <c r="H25">
        <v>-462.90575999999999</v>
      </c>
      <c r="I25" t="s">
        <v>242</v>
      </c>
      <c r="J25">
        <v>-462.91255000000001</v>
      </c>
      <c r="O25" s="26" t="s">
        <v>93</v>
      </c>
      <c r="P25" s="27">
        <v>-462.86377219899998</v>
      </c>
      <c r="Q25" s="27">
        <v>-462.86171668999998</v>
      </c>
      <c r="R25" s="27">
        <v>-462.85178948200002</v>
      </c>
      <c r="S25" s="27">
        <v>-462.84586293299998</v>
      </c>
      <c r="T25" s="26" t="s">
        <v>93</v>
      </c>
      <c r="U25" s="9">
        <f t="shared" ref="U25:U35" si="2">(P25-$P$24)*$B$2</f>
        <v>-0.23691232586791588</v>
      </c>
      <c r="V25" s="9">
        <f t="shared" si="1"/>
        <v>-0.18097863716347179</v>
      </c>
      <c r="W25" s="9">
        <f t="shared" si="1"/>
        <v>8.9156576048377137E-2</v>
      </c>
      <c r="X25" s="9">
        <f t="shared" si="1"/>
        <v>0.25042745681778628</v>
      </c>
    </row>
    <row r="26" spans="1:24" x14ac:dyDescent="0.2">
      <c r="A26" s="1" t="s">
        <v>232</v>
      </c>
      <c r="B26" s="1">
        <v>-273.9325</v>
      </c>
      <c r="C26" t="s">
        <v>185</v>
      </c>
      <c r="D26">
        <v>-462.93214</v>
      </c>
      <c r="E26" t="s">
        <v>163</v>
      </c>
      <c r="F26">
        <v>-462.95994999999999</v>
      </c>
      <c r="G26" t="s">
        <v>191</v>
      </c>
      <c r="H26">
        <v>-462.91189000000003</v>
      </c>
      <c r="I26" t="s">
        <v>180</v>
      </c>
      <c r="J26">
        <v>-462.92275000000001</v>
      </c>
      <c r="O26" s="26" t="s">
        <v>94</v>
      </c>
      <c r="P26" s="27">
        <v>-462.863201839</v>
      </c>
      <c r="Q26" s="27">
        <v>-462.86168245300001</v>
      </c>
      <c r="R26" s="27">
        <v>-462.90653830999997</v>
      </c>
      <c r="S26" s="27">
        <v>-462.84549476900003</v>
      </c>
      <c r="T26" s="26" t="s">
        <v>94</v>
      </c>
      <c r="U26" s="9">
        <f t="shared" si="2"/>
        <v>-0.22139191769236927</v>
      </c>
      <c r="V26" s="9">
        <f t="shared" si="1"/>
        <v>-0.18004699361520399</v>
      </c>
      <c r="W26" s="9">
        <f t="shared" si="1"/>
        <v>-1.4006466319552908</v>
      </c>
      <c r="X26" s="9">
        <f t="shared" si="1"/>
        <v>0.26044578831886162</v>
      </c>
    </row>
    <row r="27" spans="1:24" x14ac:dyDescent="0.2">
      <c r="C27" t="s">
        <v>193</v>
      </c>
      <c r="D27">
        <v>-462.9393</v>
      </c>
      <c r="E27" t="s">
        <v>193</v>
      </c>
      <c r="F27">
        <v>-462.96127999999999</v>
      </c>
      <c r="G27" t="s">
        <v>178</v>
      </c>
      <c r="H27">
        <v>-462.91253999999998</v>
      </c>
      <c r="O27" s="26" t="s">
        <v>95</v>
      </c>
      <c r="P27" s="27">
        <v>-462.91946943699998</v>
      </c>
      <c r="Q27" s="27">
        <v>-462.92876026599998</v>
      </c>
      <c r="R27" s="27">
        <v>-462.93182394799999</v>
      </c>
      <c r="S27" s="27">
        <v>-462.91383735099998</v>
      </c>
      <c r="T27" s="26" t="s">
        <v>95</v>
      </c>
      <c r="U27" s="9">
        <f t="shared" si="2"/>
        <v>-1.7525232874285357</v>
      </c>
      <c r="V27" s="9">
        <f t="shared" si="1"/>
        <v>-2.0053416098451593</v>
      </c>
      <c r="W27" s="9">
        <f t="shared" si="1"/>
        <v>-2.08870929895647</v>
      </c>
      <c r="X27" s="9">
        <f t="shared" si="1"/>
        <v>-1.5992652160311689</v>
      </c>
    </row>
    <row r="28" spans="1:24" x14ac:dyDescent="0.2">
      <c r="C28" t="s">
        <v>240</v>
      </c>
      <c r="D28">
        <v>-462.94227999999998</v>
      </c>
      <c r="E28" t="s">
        <v>235</v>
      </c>
      <c r="F28">
        <v>-462.96645999999998</v>
      </c>
      <c r="G28" t="s">
        <v>161</v>
      </c>
      <c r="H28">
        <v>-462.91924</v>
      </c>
      <c r="O28" s="26" t="s">
        <v>96</v>
      </c>
      <c r="P28" s="27">
        <v>-462.89604123100003</v>
      </c>
      <c r="Q28" s="28">
        <v>-462.908026167</v>
      </c>
      <c r="R28" s="27">
        <v>-462.89768413600001</v>
      </c>
      <c r="S28" s="27">
        <v>-462.87262655799998</v>
      </c>
      <c r="T28" s="26" t="s">
        <v>96</v>
      </c>
      <c r="U28" s="9">
        <f t="shared" si="2"/>
        <v>-1.1150043170403328</v>
      </c>
      <c r="V28" s="9">
        <f t="shared" si="1"/>
        <v>-1.4411336014972849</v>
      </c>
      <c r="W28" s="9">
        <f t="shared" si="1"/>
        <v>-1.1597103907378667</v>
      </c>
      <c r="X28" s="9">
        <f t="shared" si="1"/>
        <v>-0.4778536012322398</v>
      </c>
    </row>
    <row r="29" spans="1:24" x14ac:dyDescent="0.2">
      <c r="C29" t="s">
        <v>241</v>
      </c>
      <c r="D29">
        <v>-462.94481000000002</v>
      </c>
      <c r="E29" t="s">
        <v>194</v>
      </c>
      <c r="F29">
        <v>-462.96893999999998</v>
      </c>
      <c r="G29" t="s">
        <v>2</v>
      </c>
      <c r="H29">
        <v>-462.92630000000003</v>
      </c>
      <c r="O29" s="26" t="s">
        <v>97</v>
      </c>
      <c r="P29" s="27">
        <v>-462.97540663199999</v>
      </c>
      <c r="Q29" s="27">
        <v>-462.99250584499998</v>
      </c>
      <c r="R29" s="27">
        <v>-462.97945555400003</v>
      </c>
      <c r="S29" s="27">
        <v>-462.96627917799998</v>
      </c>
      <c r="T29" s="26" t="s">
        <v>97</v>
      </c>
      <c r="U29" s="9">
        <f t="shared" si="2"/>
        <v>-3.2746638628908813</v>
      </c>
      <c r="V29" s="9">
        <f t="shared" si="1"/>
        <v>-3.7399608073615322</v>
      </c>
      <c r="W29" s="9">
        <f t="shared" si="1"/>
        <v>-3.3848415087871198</v>
      </c>
      <c r="X29" s="9">
        <f t="shared" si="1"/>
        <v>-3.0262912356242477</v>
      </c>
    </row>
    <row r="30" spans="1:24" x14ac:dyDescent="0.2">
      <c r="C30" t="s">
        <v>191</v>
      </c>
      <c r="D30">
        <v>-462.94650000000001</v>
      </c>
      <c r="E30" t="s">
        <v>184</v>
      </c>
      <c r="F30">
        <v>-463.00322</v>
      </c>
      <c r="G30" t="s">
        <v>240</v>
      </c>
      <c r="H30">
        <v>-462.92876999999999</v>
      </c>
      <c r="I30" s="2"/>
      <c r="O30" s="26" t="s">
        <v>151</v>
      </c>
      <c r="P30" s="2">
        <v>-462.96115769099998</v>
      </c>
      <c r="Q30">
        <v>-462.97367874700001</v>
      </c>
      <c r="R30">
        <v>-462.972284882</v>
      </c>
      <c r="S30">
        <v>-462.94705304299998</v>
      </c>
      <c r="T30" s="26" t="s">
        <v>151</v>
      </c>
      <c r="U30" s="9">
        <f t="shared" si="2"/>
        <v>-2.8869273799751376</v>
      </c>
      <c r="V30" s="9">
        <f t="shared" si="1"/>
        <v>-3.2276453474254319</v>
      </c>
      <c r="W30" s="9">
        <f t="shared" si="1"/>
        <v>-3.1897160505911222</v>
      </c>
      <c r="X30" s="9">
        <f t="shared" si="1"/>
        <v>-2.5031173404583376</v>
      </c>
    </row>
    <row r="31" spans="1:24" x14ac:dyDescent="0.2">
      <c r="C31" t="s">
        <v>242</v>
      </c>
      <c r="D31">
        <v>-462.94761999999997</v>
      </c>
      <c r="G31" t="s">
        <v>186</v>
      </c>
      <c r="H31">
        <v>-462.92966999999999</v>
      </c>
      <c r="O31" s="26" t="s">
        <v>150</v>
      </c>
      <c r="P31" s="2">
        <v>-462.96905405500002</v>
      </c>
      <c r="Q31">
        <v>-462.97087745200002</v>
      </c>
      <c r="R31">
        <v>-462.98294837999998</v>
      </c>
      <c r="S31">
        <v>-462.95533576600002</v>
      </c>
      <c r="T31" s="26" t="s">
        <v>150</v>
      </c>
      <c r="U31" s="9">
        <f t="shared" si="2"/>
        <v>-3.101800078598421</v>
      </c>
      <c r="V31" s="9">
        <f t="shared" si="1"/>
        <v>-3.151417628403884</v>
      </c>
      <c r="W31" s="9">
        <f t="shared" si="1"/>
        <v>-3.4798868927675235</v>
      </c>
      <c r="X31" s="9">
        <f t="shared" si="1"/>
        <v>-2.7285034856461223</v>
      </c>
    </row>
    <row r="32" spans="1:24" x14ac:dyDescent="0.2">
      <c r="C32" t="s">
        <v>243</v>
      </c>
      <c r="D32">
        <v>-462.95551</v>
      </c>
      <c r="G32" t="s">
        <v>206</v>
      </c>
      <c r="H32">
        <v>-462.93000999999998</v>
      </c>
      <c r="O32" s="26" t="s">
        <v>151</v>
      </c>
      <c r="P32" s="2">
        <v>-462.96115769099998</v>
      </c>
      <c r="Q32">
        <v>-462.97367874700001</v>
      </c>
      <c r="R32">
        <v>-462.972284882</v>
      </c>
      <c r="S32">
        <v>-462.94705304299998</v>
      </c>
      <c r="T32" s="26" t="s">
        <v>151</v>
      </c>
      <c r="U32" s="9">
        <f t="shared" si="2"/>
        <v>-2.8869273799751376</v>
      </c>
      <c r="V32" s="9">
        <f t="shared" si="1"/>
        <v>-3.2276453474254319</v>
      </c>
      <c r="W32" s="9">
        <f t="shared" si="1"/>
        <v>-3.1897160505911222</v>
      </c>
      <c r="X32" s="9">
        <f t="shared" si="1"/>
        <v>-2.5031173404583376</v>
      </c>
    </row>
    <row r="33" spans="3:24" x14ac:dyDescent="0.2">
      <c r="C33" t="s">
        <v>186</v>
      </c>
      <c r="D33">
        <v>-462.96904999999998</v>
      </c>
      <c r="G33" t="s">
        <v>159</v>
      </c>
      <c r="H33">
        <v>-462.93734000000001</v>
      </c>
      <c r="O33" s="26" t="s">
        <v>152</v>
      </c>
      <c r="P33" s="2">
        <v>-462.963537347</v>
      </c>
      <c r="Q33">
        <v>-462.96465585599998</v>
      </c>
      <c r="R33" s="11">
        <v>-462.96146584500002</v>
      </c>
      <c r="S33">
        <v>-462.96415217600003</v>
      </c>
      <c r="T33" s="26" t="s">
        <v>152</v>
      </c>
      <c r="U33" s="9">
        <f t="shared" si="2"/>
        <v>-2.9516816271851849</v>
      </c>
      <c r="V33" s="9">
        <f t="shared" si="1"/>
        <v>-2.9821180466890378</v>
      </c>
      <c r="W33" s="9">
        <f t="shared" si="1"/>
        <v>-2.8953127433625725</v>
      </c>
      <c r="X33" s="9">
        <f t="shared" si="1"/>
        <v>-2.9684121080023549</v>
      </c>
    </row>
    <row r="34" spans="3:24" x14ac:dyDescent="0.2">
      <c r="G34" t="s">
        <v>243</v>
      </c>
      <c r="H34">
        <v>-462.93929000000003</v>
      </c>
      <c r="O34" s="1" t="s">
        <v>225</v>
      </c>
      <c r="P34" s="2">
        <v>-462.92019286700003</v>
      </c>
      <c r="Q34">
        <v>-462.94118505199998</v>
      </c>
      <c r="R34" s="11">
        <v>-462.95227230099999</v>
      </c>
      <c r="S34">
        <v>-462.92005948600001</v>
      </c>
      <c r="T34" s="1" t="s">
        <v>225</v>
      </c>
      <c r="U34" s="9">
        <f t="shared" si="2"/>
        <v>-1.7722089752179095</v>
      </c>
      <c r="V34" s="9">
        <f t="shared" si="1"/>
        <v>-2.3434399165626738</v>
      </c>
      <c r="W34" s="9">
        <f t="shared" si="1"/>
        <v>-2.6451417014514367</v>
      </c>
      <c r="X34" s="9">
        <f t="shared" si="1"/>
        <v>-1.7685794647979851</v>
      </c>
    </row>
    <row r="35" spans="3:24" x14ac:dyDescent="0.2">
      <c r="G35" t="s">
        <v>190</v>
      </c>
      <c r="H35">
        <v>-462.94171</v>
      </c>
      <c r="O35" s="1" t="s">
        <v>226</v>
      </c>
      <c r="P35" s="2">
        <v>-463.02653223999999</v>
      </c>
      <c r="Q35">
        <v>-463.04120462700001</v>
      </c>
      <c r="R35" s="11">
        <v>-463.02219476499999</v>
      </c>
      <c r="S35">
        <v>-462.991724756</v>
      </c>
      <c r="T35" s="1" t="s">
        <v>226</v>
      </c>
      <c r="U35" s="9">
        <f t="shared" si="2"/>
        <v>-4.6658734575438627</v>
      </c>
      <c r="V35" s="9">
        <f t="shared" si="1"/>
        <v>-5.0651325836335719</v>
      </c>
      <c r="W35" s="9">
        <f t="shared" si="1"/>
        <v>-4.547843822833868</v>
      </c>
      <c r="X35" s="9">
        <f t="shared" si="1"/>
        <v>-3.718706125929514</v>
      </c>
    </row>
    <row r="36" spans="3:24" x14ac:dyDescent="0.2">
      <c r="G36" t="s">
        <v>198</v>
      </c>
      <c r="H36">
        <v>-462.94227000000001</v>
      </c>
      <c r="O36" s="1"/>
      <c r="Q36" s="11"/>
    </row>
    <row r="37" spans="3:24" x14ac:dyDescent="0.2">
      <c r="G37" t="s">
        <v>253</v>
      </c>
      <c r="H37">
        <v>-462.94236999999998</v>
      </c>
    </row>
    <row r="38" spans="3:24" x14ac:dyDescent="0.2">
      <c r="G38" t="s">
        <v>212</v>
      </c>
      <c r="H38">
        <v>-462.94321000000002</v>
      </c>
      <c r="T38" s="26"/>
      <c r="U38" s="10">
        <f>50-U24*25</f>
        <v>50</v>
      </c>
      <c r="V38" s="10">
        <f t="shared" ref="V38:X38" si="3">50-V24*25</f>
        <v>39.235771329992048</v>
      </c>
      <c r="W38" s="10">
        <f t="shared" si="3"/>
        <v>35.059743136001792</v>
      </c>
      <c r="X38" s="10">
        <f t="shared" si="3"/>
        <v>6.4135475840058334</v>
      </c>
    </row>
    <row r="39" spans="3:24" x14ac:dyDescent="0.2">
      <c r="G39" t="s">
        <v>254</v>
      </c>
      <c r="H39">
        <v>-462.94465000000002</v>
      </c>
      <c r="T39" s="26" t="s">
        <v>93</v>
      </c>
      <c r="U39" s="10">
        <f t="shared" ref="U39:X49" si="4">50-U25*25</f>
        <v>55.922808146697896</v>
      </c>
      <c r="V39" s="10">
        <f t="shared" si="4"/>
        <v>54.524465929086794</v>
      </c>
      <c r="W39" s="10">
        <f t="shared" si="4"/>
        <v>47.77108559879057</v>
      </c>
      <c r="X39" s="10">
        <f t="shared" si="4"/>
        <v>43.739313579555343</v>
      </c>
    </row>
    <row r="40" spans="3:24" x14ac:dyDescent="0.2">
      <c r="G40" t="s">
        <v>177</v>
      </c>
      <c r="H40">
        <v>-462.94466</v>
      </c>
      <c r="T40" s="26" t="s">
        <v>94</v>
      </c>
      <c r="U40" s="10">
        <f t="shared" si="4"/>
        <v>55.534797942309233</v>
      </c>
      <c r="V40" s="10">
        <f t="shared" si="4"/>
        <v>54.501174840380102</v>
      </c>
      <c r="W40" s="10">
        <f t="shared" si="4"/>
        <v>85.01616579888227</v>
      </c>
      <c r="X40" s="10">
        <f t="shared" si="4"/>
        <v>43.488855292028461</v>
      </c>
    </row>
    <row r="41" spans="3:24" x14ac:dyDescent="0.2">
      <c r="G41" t="s">
        <v>205</v>
      </c>
      <c r="H41">
        <v>-462.94653</v>
      </c>
      <c r="T41" s="26" t="s">
        <v>95</v>
      </c>
      <c r="U41" s="10">
        <f t="shared" si="4"/>
        <v>93.813082185713398</v>
      </c>
      <c r="V41" s="10">
        <f t="shared" si="4"/>
        <v>100.13354024612897</v>
      </c>
      <c r="W41" s="10">
        <f t="shared" si="4"/>
        <v>102.21773247391175</v>
      </c>
      <c r="X41" s="10">
        <f t="shared" si="4"/>
        <v>89.981630400779224</v>
      </c>
    </row>
    <row r="42" spans="3:24" x14ac:dyDescent="0.2">
      <c r="G42" t="s">
        <v>255</v>
      </c>
      <c r="H42">
        <v>-462.94686999999999</v>
      </c>
      <c r="T42" s="26" t="s">
        <v>96</v>
      </c>
      <c r="U42" s="10">
        <f t="shared" si="4"/>
        <v>77.875107926008326</v>
      </c>
      <c r="V42" s="10">
        <f t="shared" si="4"/>
        <v>86.028340037432116</v>
      </c>
      <c r="W42" s="10">
        <f t="shared" si="4"/>
        <v>78.99275976844666</v>
      </c>
      <c r="X42" s="10">
        <f t="shared" si="4"/>
        <v>61.946340030805999</v>
      </c>
    </row>
    <row r="43" spans="3:24" x14ac:dyDescent="0.2">
      <c r="G43" t="s">
        <v>256</v>
      </c>
      <c r="H43">
        <v>-462.94713000000002</v>
      </c>
      <c r="T43" s="26" t="s">
        <v>97</v>
      </c>
      <c r="U43" s="10">
        <f t="shared" si="4"/>
        <v>131.86659657227204</v>
      </c>
      <c r="V43" s="10">
        <f t="shared" si="4"/>
        <v>143.4990201840383</v>
      </c>
      <c r="W43" s="10">
        <f t="shared" si="4"/>
        <v>134.62103771967799</v>
      </c>
      <c r="X43" s="10">
        <f t="shared" si="4"/>
        <v>125.65728089060619</v>
      </c>
    </row>
    <row r="44" spans="3:24" x14ac:dyDescent="0.2">
      <c r="G44" t="s">
        <v>192</v>
      </c>
      <c r="H44">
        <v>-462.95078999999998</v>
      </c>
      <c r="T44" s="26" t="s">
        <v>151</v>
      </c>
      <c r="U44" s="10">
        <f t="shared" si="4"/>
        <v>122.17318449937844</v>
      </c>
      <c r="V44" s="10">
        <f t="shared" si="4"/>
        <v>130.6911336856358</v>
      </c>
      <c r="W44" s="10">
        <f t="shared" si="4"/>
        <v>129.74290126477806</v>
      </c>
      <c r="X44" s="10">
        <f t="shared" si="4"/>
        <v>112.57793351145844</v>
      </c>
    </row>
    <row r="45" spans="3:24" x14ac:dyDescent="0.2">
      <c r="G45" t="s">
        <v>174</v>
      </c>
      <c r="H45">
        <v>-462.95164999999997</v>
      </c>
      <c r="T45" s="26" t="s">
        <v>150</v>
      </c>
      <c r="U45" s="10">
        <f t="shared" si="4"/>
        <v>127.54500196496052</v>
      </c>
      <c r="V45" s="10">
        <f t="shared" si="4"/>
        <v>128.78544071009711</v>
      </c>
      <c r="W45" s="10">
        <f t="shared" si="4"/>
        <v>136.99717231918808</v>
      </c>
      <c r="X45" s="10">
        <f t="shared" si="4"/>
        <v>118.21258714115305</v>
      </c>
    </row>
    <row r="46" spans="3:24" x14ac:dyDescent="0.2">
      <c r="G46" t="s">
        <v>181</v>
      </c>
      <c r="H46">
        <v>-462.95580999999999</v>
      </c>
      <c r="T46" s="26" t="s">
        <v>151</v>
      </c>
      <c r="U46" s="10">
        <f t="shared" si="4"/>
        <v>122.17318449937844</v>
      </c>
      <c r="V46" s="10">
        <f t="shared" si="4"/>
        <v>130.6911336856358</v>
      </c>
      <c r="W46" s="10">
        <f t="shared" si="4"/>
        <v>129.74290126477806</v>
      </c>
      <c r="X46" s="10">
        <f t="shared" si="4"/>
        <v>112.57793351145844</v>
      </c>
    </row>
    <row r="47" spans="3:24" x14ac:dyDescent="0.2">
      <c r="G47" t="s">
        <v>211</v>
      </c>
      <c r="H47">
        <v>-462.95888000000002</v>
      </c>
      <c r="T47" s="26" t="s">
        <v>152</v>
      </c>
      <c r="U47" s="10">
        <f t="shared" si="4"/>
        <v>123.79204067962962</v>
      </c>
      <c r="V47" s="10">
        <f t="shared" si="4"/>
        <v>124.55295116722594</v>
      </c>
      <c r="W47" s="10">
        <f t="shared" si="4"/>
        <v>122.38281858406431</v>
      </c>
      <c r="X47" s="10">
        <f t="shared" si="4"/>
        <v>124.21030270005888</v>
      </c>
    </row>
    <row r="48" spans="3:24" x14ac:dyDescent="0.2">
      <c r="G48" t="s">
        <v>196</v>
      </c>
      <c r="H48">
        <v>-462.95934999999997</v>
      </c>
      <c r="T48" s="1" t="s">
        <v>225</v>
      </c>
      <c r="U48" s="10">
        <f t="shared" si="4"/>
        <v>94.30522438044774</v>
      </c>
      <c r="V48" s="10">
        <f t="shared" si="4"/>
        <v>108.58599791406684</v>
      </c>
      <c r="W48" s="10">
        <f t="shared" si="4"/>
        <v>116.12854253628592</v>
      </c>
      <c r="X48" s="10">
        <f t="shared" si="4"/>
        <v>94.214486619949625</v>
      </c>
    </row>
    <row r="49" spans="7:24" x14ac:dyDescent="0.2">
      <c r="G49" t="s">
        <v>257</v>
      </c>
      <c r="H49">
        <v>-462.95994999999999</v>
      </c>
      <c r="T49" s="1" t="s">
        <v>226</v>
      </c>
      <c r="U49" s="10">
        <f t="shared" si="4"/>
        <v>166.64683643859655</v>
      </c>
      <c r="V49" s="10">
        <f t="shared" si="4"/>
        <v>176.6283145908393</v>
      </c>
      <c r="W49" s="10">
        <f t="shared" si="4"/>
        <v>163.69609557084669</v>
      </c>
      <c r="X49" s="10">
        <f t="shared" si="4"/>
        <v>142.96765314823784</v>
      </c>
    </row>
    <row r="50" spans="7:24" x14ac:dyDescent="0.2">
      <c r="G50" t="s">
        <v>160</v>
      </c>
      <c r="H50">
        <v>-462.96127999999999</v>
      </c>
    </row>
    <row r="51" spans="7:24" x14ac:dyDescent="0.2">
      <c r="G51" t="s">
        <v>210</v>
      </c>
      <c r="H51">
        <v>-462.96152000000001</v>
      </c>
    </row>
    <row r="52" spans="7:24" x14ac:dyDescent="0.2">
      <c r="G52" t="s">
        <v>182</v>
      </c>
      <c r="H52">
        <v>-462.96197999999998</v>
      </c>
      <c r="O52" s="26" t="s">
        <v>93</v>
      </c>
      <c r="P52">
        <v>1.1870000000000001</v>
      </c>
      <c r="Q52">
        <v>1.1919999999999999</v>
      </c>
    </row>
    <row r="53" spans="7:24" x14ac:dyDescent="0.2">
      <c r="G53" t="s">
        <v>185</v>
      </c>
      <c r="H53">
        <v>-462.96354000000002</v>
      </c>
      <c r="O53" s="26" t="s">
        <v>94</v>
      </c>
      <c r="P53">
        <v>1.1819999999999999</v>
      </c>
      <c r="Q53">
        <v>1.196</v>
      </c>
      <c r="R53">
        <v>-61.164900000000003</v>
      </c>
    </row>
    <row r="54" spans="7:24" x14ac:dyDescent="0.2">
      <c r="G54" t="s">
        <v>207</v>
      </c>
      <c r="H54">
        <v>-462.96645999999998</v>
      </c>
      <c r="O54" s="26" t="s">
        <v>95</v>
      </c>
      <c r="P54">
        <v>1.248</v>
      </c>
      <c r="Q54">
        <v>1.3720000000000001</v>
      </c>
    </row>
    <row r="55" spans="7:24" x14ac:dyDescent="0.2">
      <c r="G55" t="s">
        <v>163</v>
      </c>
      <c r="H55">
        <v>-462.96816999999999</v>
      </c>
      <c r="O55" s="26" t="s">
        <v>96</v>
      </c>
      <c r="P55">
        <v>1.1870000000000001</v>
      </c>
      <c r="Q55">
        <v>1.9930000000000001</v>
      </c>
      <c r="R55">
        <v>-387.53100000000001</v>
      </c>
    </row>
    <row r="56" spans="7:24" x14ac:dyDescent="0.2">
      <c r="G56" t="s">
        <v>156</v>
      </c>
      <c r="H56">
        <v>-462.96917000000002</v>
      </c>
      <c r="O56" s="26" t="s">
        <v>97</v>
      </c>
      <c r="P56">
        <v>1.2310000000000001</v>
      </c>
      <c r="Q56">
        <v>3.363</v>
      </c>
    </row>
    <row r="57" spans="7:24" x14ac:dyDescent="0.2">
      <c r="G57" t="s">
        <v>180</v>
      </c>
      <c r="H57">
        <v>-463.02553</v>
      </c>
      <c r="O57" s="26" t="s">
        <v>151</v>
      </c>
      <c r="P57">
        <v>1.222</v>
      </c>
      <c r="Q57">
        <v>3.4609999999999999</v>
      </c>
      <c r="R57">
        <v>-97.790300000000002</v>
      </c>
    </row>
    <row r="58" spans="7:24" x14ac:dyDescent="0.2">
      <c r="G58" s="17" t="s">
        <v>194</v>
      </c>
      <c r="H58" s="17">
        <v>-463.02652999999998</v>
      </c>
      <c r="O58" s="26" t="s">
        <v>150</v>
      </c>
      <c r="P58">
        <v>1.2509999999999999</v>
      </c>
      <c r="Q58">
        <v>3.0950000000000002</v>
      </c>
    </row>
    <row r="59" spans="7:24" x14ac:dyDescent="0.2">
      <c r="O59" s="26" t="s">
        <v>151</v>
      </c>
      <c r="P59">
        <v>1.222</v>
      </c>
      <c r="Q59">
        <v>3.4609999999999999</v>
      </c>
      <c r="R59">
        <v>-296.91379999999998</v>
      </c>
    </row>
    <row r="60" spans="7:24" x14ac:dyDescent="0.2">
      <c r="O60" s="26" t="s">
        <v>152</v>
      </c>
      <c r="P60">
        <v>1.3520000000000001</v>
      </c>
      <c r="Q60">
        <v>3.9</v>
      </c>
    </row>
    <row r="61" spans="7:24" x14ac:dyDescent="0.2">
      <c r="O61" s="1" t="s">
        <v>225</v>
      </c>
      <c r="P61">
        <v>2.0779999999999998</v>
      </c>
      <c r="Q61">
        <v>4.1689999999999996</v>
      </c>
      <c r="R61">
        <v>-384.97280000000001</v>
      </c>
    </row>
    <row r="62" spans="7:24" x14ac:dyDescent="0.2">
      <c r="O62" s="1" t="s">
        <v>226</v>
      </c>
      <c r="P62">
        <v>3.242</v>
      </c>
      <c r="Q62">
        <v>4.3259999999999996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F7F9C-2805-D143-8D4D-5F6BB9E5CEAB}">
  <dimension ref="A1:AG54"/>
  <sheetViews>
    <sheetView topLeftCell="J17" workbookViewId="0">
      <selection activeCell="N34" sqref="N34"/>
    </sheetView>
  </sheetViews>
  <sheetFormatPr baseColWidth="10" defaultRowHeight="16" x14ac:dyDescent="0.2"/>
  <sheetData>
    <row r="1" spans="1:24" x14ac:dyDescent="0.2">
      <c r="A1" s="1" t="s">
        <v>0</v>
      </c>
      <c r="T1" t="s">
        <v>132</v>
      </c>
    </row>
    <row r="2" spans="1:24" x14ac:dyDescent="0.2">
      <c r="A2" s="1" t="s">
        <v>98</v>
      </c>
      <c r="B2">
        <v>27.211600000000001</v>
      </c>
      <c r="P2" t="s">
        <v>147</v>
      </c>
      <c r="Q2" t="s">
        <v>148</v>
      </c>
    </row>
    <row r="3" spans="1:24" x14ac:dyDescent="0.2">
      <c r="A3" s="1" t="s">
        <v>90</v>
      </c>
      <c r="B3">
        <v>-188.9225659</v>
      </c>
    </row>
    <row r="4" spans="1:24" x14ac:dyDescent="0.2">
      <c r="A4" s="1" t="s">
        <v>135</v>
      </c>
      <c r="B4">
        <f>$B$3+$B$28</f>
        <v>-569.85422590000007</v>
      </c>
      <c r="O4" s="19" t="s">
        <v>215</v>
      </c>
      <c r="P4" t="s">
        <v>224</v>
      </c>
      <c r="S4" s="11"/>
    </row>
    <row r="5" spans="1:24" x14ac:dyDescent="0.2">
      <c r="O5" s="19"/>
      <c r="P5" t="s">
        <v>214</v>
      </c>
      <c r="Q5" t="s">
        <v>93</v>
      </c>
      <c r="S5" s="11"/>
    </row>
    <row r="6" spans="1:24" x14ac:dyDescent="0.2">
      <c r="A6" s="1" t="s">
        <v>153</v>
      </c>
      <c r="B6" s="1"/>
      <c r="C6" s="1" t="s">
        <v>5</v>
      </c>
      <c r="D6" s="1"/>
      <c r="E6" s="1" t="s">
        <v>6</v>
      </c>
      <c r="F6" s="1"/>
      <c r="G6" s="1" t="s">
        <v>7</v>
      </c>
      <c r="H6" s="1"/>
      <c r="I6" s="1" t="s">
        <v>8</v>
      </c>
      <c r="J6" s="1"/>
      <c r="P6" t="s">
        <v>216</v>
      </c>
      <c r="Q6" t="s">
        <v>94</v>
      </c>
      <c r="S6" s="11"/>
    </row>
    <row r="7" spans="1:24" x14ac:dyDescent="0.2">
      <c r="A7" t="s">
        <v>154</v>
      </c>
      <c r="B7">
        <v>-380.83753999999999</v>
      </c>
      <c r="C7" t="s">
        <v>175</v>
      </c>
      <c r="D7">
        <v>-569.86166000000003</v>
      </c>
      <c r="E7" t="s">
        <v>170</v>
      </c>
      <c r="F7">
        <v>-569.86941000000002</v>
      </c>
      <c r="G7" t="s">
        <v>156</v>
      </c>
      <c r="H7">
        <v>-569.86332000000004</v>
      </c>
      <c r="I7" t="s">
        <v>202</v>
      </c>
      <c r="J7">
        <v>-569.68436999999994</v>
      </c>
      <c r="P7" t="s">
        <v>217</v>
      </c>
      <c r="Q7" t="s">
        <v>95</v>
      </c>
      <c r="S7" s="11"/>
    </row>
    <row r="8" spans="1:24" x14ac:dyDescent="0.2">
      <c r="A8" t="s">
        <v>155</v>
      </c>
      <c r="B8">
        <v>-380.84037999999998</v>
      </c>
      <c r="C8" s="4" t="s">
        <v>176</v>
      </c>
      <c r="D8" s="4">
        <v>-569.87195999999994</v>
      </c>
      <c r="E8" t="s">
        <v>187</v>
      </c>
      <c r="F8">
        <v>-569.87198999999998</v>
      </c>
      <c r="G8" t="s">
        <v>192</v>
      </c>
      <c r="H8">
        <v>-569.86941000000002</v>
      </c>
      <c r="I8" t="s">
        <v>191</v>
      </c>
      <c r="J8">
        <v>-569.73477000000003</v>
      </c>
      <c r="P8" t="s">
        <v>218</v>
      </c>
      <c r="Q8" t="s">
        <v>96</v>
      </c>
      <c r="S8" s="11"/>
      <c r="V8" t="s">
        <v>143</v>
      </c>
    </row>
    <row r="9" spans="1:24" x14ac:dyDescent="0.2">
      <c r="A9" t="s">
        <v>156</v>
      </c>
      <c r="B9">
        <v>-380.86011999999999</v>
      </c>
      <c r="C9" s="4" t="s">
        <v>177</v>
      </c>
      <c r="D9" s="4">
        <v>-569.87198999999998</v>
      </c>
      <c r="E9" t="s">
        <v>177</v>
      </c>
      <c r="F9">
        <v>-569.90971000000002</v>
      </c>
      <c r="G9" t="s">
        <v>190</v>
      </c>
      <c r="H9">
        <v>-569.87829999999997</v>
      </c>
      <c r="I9" t="s">
        <v>204</v>
      </c>
      <c r="J9">
        <v>-569.76516000000004</v>
      </c>
      <c r="P9" t="s">
        <v>221</v>
      </c>
      <c r="Q9" t="s">
        <v>97</v>
      </c>
      <c r="S9" s="11"/>
      <c r="V9" t="s">
        <v>142</v>
      </c>
      <c r="W9">
        <v>-632.762607</v>
      </c>
      <c r="X9" s="11">
        <f>(W9-($B$4))*$B$2</f>
        <v>-1711.8377031407581</v>
      </c>
    </row>
    <row r="10" spans="1:24" x14ac:dyDescent="0.2">
      <c r="A10" t="s">
        <v>157</v>
      </c>
      <c r="B10">
        <v>-380.86014</v>
      </c>
      <c r="C10" s="4" t="s">
        <v>178</v>
      </c>
      <c r="D10" s="4">
        <v>-569.87201000000005</v>
      </c>
      <c r="E10" t="s">
        <v>182</v>
      </c>
      <c r="F10">
        <v>-569.92571999999996</v>
      </c>
      <c r="G10" t="s">
        <v>193</v>
      </c>
      <c r="H10">
        <v>-569.88018</v>
      </c>
      <c r="I10" t="s">
        <v>166</v>
      </c>
      <c r="J10">
        <v>-569.83312999999998</v>
      </c>
      <c r="P10" t="s">
        <v>220</v>
      </c>
      <c r="Q10" t="s">
        <v>149</v>
      </c>
      <c r="S10" s="11"/>
      <c r="V10" t="s">
        <v>136</v>
      </c>
      <c r="W10">
        <v>-632.70240799999999</v>
      </c>
      <c r="X10" s="11">
        <f>(W10-($B$4))*$B$2</f>
        <v>-1710.1995920323577</v>
      </c>
    </row>
    <row r="11" spans="1:24" x14ac:dyDescent="0.2">
      <c r="A11" t="s">
        <v>158</v>
      </c>
      <c r="B11">
        <v>-380.87533999999999</v>
      </c>
      <c r="C11" s="14" t="s">
        <v>179</v>
      </c>
      <c r="D11" s="14">
        <v>-569.88313000000005</v>
      </c>
      <c r="E11" t="s">
        <v>188</v>
      </c>
      <c r="F11">
        <v>-569.92696000000001</v>
      </c>
      <c r="G11" t="s">
        <v>194</v>
      </c>
      <c r="H11">
        <v>-569.90971000000002</v>
      </c>
      <c r="I11" t="s">
        <v>205</v>
      </c>
      <c r="J11">
        <v>-569.84298999999999</v>
      </c>
      <c r="P11" t="s">
        <v>219</v>
      </c>
      <c r="Q11" t="s">
        <v>150</v>
      </c>
      <c r="S11" s="11"/>
    </row>
    <row r="12" spans="1:24" x14ac:dyDescent="0.2">
      <c r="A12" t="s">
        <v>159</v>
      </c>
      <c r="B12">
        <v>-380.91980999999998</v>
      </c>
      <c r="C12" t="s">
        <v>180</v>
      </c>
      <c r="D12">
        <v>-569.88818000000003</v>
      </c>
      <c r="E12" t="s">
        <v>179</v>
      </c>
      <c r="F12">
        <v>-569.92710999999997</v>
      </c>
      <c r="G12" t="s">
        <v>195</v>
      </c>
      <c r="H12">
        <v>-569.91276000000005</v>
      </c>
      <c r="I12" t="s">
        <v>206</v>
      </c>
      <c r="J12">
        <v>-569.84820999999999</v>
      </c>
      <c r="P12" t="s">
        <v>227</v>
      </c>
      <c r="Q12" t="s">
        <v>151</v>
      </c>
      <c r="S12" s="11"/>
    </row>
    <row r="13" spans="1:24" x14ac:dyDescent="0.2">
      <c r="A13" t="s">
        <v>160</v>
      </c>
      <c r="B13">
        <v>-380.92412999999999</v>
      </c>
      <c r="C13" t="s">
        <v>181</v>
      </c>
      <c r="D13">
        <v>-569.90971000000002</v>
      </c>
      <c r="E13" t="s">
        <v>189</v>
      </c>
      <c r="F13">
        <v>-569.92791</v>
      </c>
      <c r="G13" t="s">
        <v>191</v>
      </c>
      <c r="H13">
        <v>-569.91553999999996</v>
      </c>
      <c r="I13" t="s">
        <v>170</v>
      </c>
      <c r="J13">
        <v>-569.85290999999995</v>
      </c>
      <c r="P13" t="s">
        <v>222</v>
      </c>
      <c r="Q13" t="s">
        <v>152</v>
      </c>
      <c r="S13" s="11"/>
    </row>
    <row r="14" spans="1:24" x14ac:dyDescent="0.2">
      <c r="A14" t="s">
        <v>161</v>
      </c>
      <c r="B14">
        <v>-380.92414000000002</v>
      </c>
      <c r="C14" s="15" t="s">
        <v>182</v>
      </c>
      <c r="D14" s="15">
        <v>-569.91359999999997</v>
      </c>
      <c r="E14" t="s">
        <v>190</v>
      </c>
      <c r="F14">
        <v>-569.92791999999997</v>
      </c>
      <c r="G14" t="s">
        <v>196</v>
      </c>
      <c r="H14">
        <v>-569.92345999999998</v>
      </c>
      <c r="I14" t="s">
        <v>207</v>
      </c>
      <c r="J14">
        <v>-569.85812999999996</v>
      </c>
      <c r="P14" t="s">
        <v>227</v>
      </c>
      <c r="Q14" t="s">
        <v>225</v>
      </c>
      <c r="S14" s="11"/>
    </row>
    <row r="15" spans="1:24" x14ac:dyDescent="0.2">
      <c r="A15" t="s">
        <v>162</v>
      </c>
      <c r="B15">
        <v>-380.92415</v>
      </c>
      <c r="C15" s="15" t="s">
        <v>159</v>
      </c>
      <c r="D15" s="15">
        <v>-569.92791999999997</v>
      </c>
      <c r="E15" t="s">
        <v>169</v>
      </c>
      <c r="F15">
        <v>-569.94817</v>
      </c>
      <c r="G15" t="s">
        <v>181</v>
      </c>
      <c r="H15">
        <v>-569.92484000000002</v>
      </c>
      <c r="I15" t="s">
        <v>208</v>
      </c>
      <c r="J15">
        <v>-569.85868000000005</v>
      </c>
      <c r="P15" t="s">
        <v>223</v>
      </c>
      <c r="Q15" t="s">
        <v>226</v>
      </c>
      <c r="S15" s="11"/>
    </row>
    <row r="16" spans="1:24" x14ac:dyDescent="0.2">
      <c r="A16" t="s">
        <v>163</v>
      </c>
      <c r="B16">
        <v>-380.92415999999997</v>
      </c>
      <c r="C16" t="s">
        <v>183</v>
      </c>
      <c r="D16">
        <v>-569.93780000000004</v>
      </c>
      <c r="E16" t="s">
        <v>191</v>
      </c>
      <c r="F16">
        <v>-569.94845999999995</v>
      </c>
      <c r="G16" t="s">
        <v>197</v>
      </c>
      <c r="H16">
        <v>-569.92598999999996</v>
      </c>
      <c r="I16" t="s">
        <v>209</v>
      </c>
      <c r="J16">
        <v>-569.86765000000003</v>
      </c>
    </row>
    <row r="17" spans="1:33" x14ac:dyDescent="0.2">
      <c r="A17" t="s">
        <v>164</v>
      </c>
      <c r="B17">
        <v>-380.92417999999998</v>
      </c>
      <c r="C17" s="15" t="s">
        <v>184</v>
      </c>
      <c r="D17" s="15">
        <v>-569.93787999999995</v>
      </c>
      <c r="E17" t="s">
        <v>159</v>
      </c>
      <c r="F17">
        <v>-569.96261000000004</v>
      </c>
      <c r="G17" t="s">
        <v>198</v>
      </c>
      <c r="H17">
        <v>-569.92696000000001</v>
      </c>
      <c r="I17" t="s">
        <v>210</v>
      </c>
      <c r="J17">
        <v>-569.87080000000003</v>
      </c>
    </row>
    <row r="18" spans="1:33" x14ac:dyDescent="0.2">
      <c r="A18" t="s">
        <v>165</v>
      </c>
      <c r="B18">
        <v>-380.92421999999999</v>
      </c>
      <c r="C18" t="s">
        <v>185</v>
      </c>
      <c r="D18">
        <v>-569.94312000000002</v>
      </c>
      <c r="G18" t="s">
        <v>199</v>
      </c>
      <c r="H18">
        <v>-569.92791999999997</v>
      </c>
      <c r="I18" s="15" t="s">
        <v>211</v>
      </c>
      <c r="J18" s="15">
        <v>-569.87197000000003</v>
      </c>
    </row>
    <row r="19" spans="1:33" x14ac:dyDescent="0.2">
      <c r="A19" t="s">
        <v>166</v>
      </c>
      <c r="B19">
        <v>-380.92423000000002</v>
      </c>
      <c r="C19" t="s">
        <v>186</v>
      </c>
      <c r="D19">
        <v>-569.95892000000003</v>
      </c>
      <c r="G19" t="s">
        <v>200</v>
      </c>
      <c r="H19">
        <v>-569.93380999999999</v>
      </c>
      <c r="I19" t="s">
        <v>2</v>
      </c>
      <c r="J19">
        <v>-569.87198999999998</v>
      </c>
      <c r="Q19" s="1">
        <v>1</v>
      </c>
      <c r="R19" s="1">
        <v>3</v>
      </c>
      <c r="S19" s="1">
        <v>5</v>
      </c>
      <c r="T19" s="1">
        <v>7</v>
      </c>
      <c r="U19" s="1">
        <v>9</v>
      </c>
      <c r="V19" s="1">
        <v>11</v>
      </c>
      <c r="W19" s="1">
        <v>13</v>
      </c>
      <c r="X19" s="1">
        <v>15</v>
      </c>
      <c r="Z19" s="1">
        <v>1</v>
      </c>
      <c r="AA19" s="1">
        <v>3</v>
      </c>
      <c r="AB19" s="1">
        <v>5</v>
      </c>
      <c r="AC19" s="1">
        <v>7</v>
      </c>
      <c r="AD19" s="1">
        <v>9</v>
      </c>
      <c r="AE19" s="1">
        <v>11</v>
      </c>
      <c r="AF19" s="1">
        <v>13</v>
      </c>
      <c r="AG19" s="1">
        <v>15</v>
      </c>
    </row>
    <row r="20" spans="1:33" x14ac:dyDescent="0.2">
      <c r="A20" t="s">
        <v>3</v>
      </c>
      <c r="B20">
        <v>-380.92444</v>
      </c>
      <c r="G20" t="s">
        <v>2</v>
      </c>
      <c r="H20">
        <v>-569.94219999999996</v>
      </c>
      <c r="I20" t="s">
        <v>197</v>
      </c>
      <c r="J20">
        <v>-569.87669000000005</v>
      </c>
      <c r="P20" s="1" t="s">
        <v>153</v>
      </c>
      <c r="Q20">
        <f>B28</f>
        <v>-380.93166000000002</v>
      </c>
      <c r="R20">
        <v>-380.95726289999999</v>
      </c>
      <c r="S20">
        <v>-380.97162680000002</v>
      </c>
      <c r="T20">
        <v>-380.97711909999998</v>
      </c>
      <c r="U20">
        <v>-381.00131349999998</v>
      </c>
      <c r="V20">
        <v>-380.98352010000002</v>
      </c>
      <c r="W20">
        <v>-381.00067580000001</v>
      </c>
      <c r="X20">
        <v>-380.95607200000001</v>
      </c>
    </row>
    <row r="21" spans="1:33" x14ac:dyDescent="0.2">
      <c r="A21" t="s">
        <v>167</v>
      </c>
      <c r="B21">
        <v>-380.92446000000001</v>
      </c>
      <c r="G21" t="s">
        <v>159</v>
      </c>
      <c r="H21">
        <v>-569.94347000000005</v>
      </c>
      <c r="I21" s="15" t="s">
        <v>201</v>
      </c>
      <c r="J21" s="15">
        <v>-569.87710000000004</v>
      </c>
      <c r="P21" s="1" t="s">
        <v>469</v>
      </c>
      <c r="Q21" s="27">
        <f>Q20+$B$3</f>
        <v>-569.85422590000007</v>
      </c>
      <c r="R21" s="27">
        <f t="shared" ref="R21:T21" si="0">R20+$B$3</f>
        <v>-569.87982880000004</v>
      </c>
      <c r="S21" s="27">
        <f t="shared" si="0"/>
        <v>-569.89419270000008</v>
      </c>
      <c r="T21" s="27">
        <f t="shared" si="0"/>
        <v>-569.89968499999998</v>
      </c>
      <c r="U21" s="27">
        <f>U20+$B$3</f>
        <v>-569.92387940000003</v>
      </c>
      <c r="V21" s="27">
        <f t="shared" ref="V21:X21" si="1">V20+$B$3</f>
        <v>-569.90608599999996</v>
      </c>
      <c r="W21" s="27">
        <f t="shared" si="1"/>
        <v>-569.92324170000006</v>
      </c>
      <c r="X21" s="27">
        <f t="shared" si="1"/>
        <v>-569.87863790000006</v>
      </c>
      <c r="Z21" s="9">
        <f>(Q21-$Q$21)*$B$2</f>
        <v>0</v>
      </c>
      <c r="AA21" s="9">
        <f>(R21-$Q$21)*$B$2</f>
        <v>-0.69669587363910535</v>
      </c>
      <c r="AB21" s="9">
        <f>(S21-$Q$21)*$B$2</f>
        <v>-1.0875605748800536</v>
      </c>
      <c r="AC21" s="9">
        <f>(T21-$Q$21)*$B$2</f>
        <v>-1.2370148455573529</v>
      </c>
      <c r="AD21" s="9">
        <f>(U21-$Q$21)*$B$2</f>
        <v>-1.895383180598871</v>
      </c>
      <c r="AE21" s="9">
        <f t="shared" ref="AE21:AG21" si="2">(V21-$Q$21)*$B$2</f>
        <v>-1.4111962971568783</v>
      </c>
      <c r="AF21" s="9">
        <f t="shared" si="2"/>
        <v>-1.8780303432796817</v>
      </c>
      <c r="AG21" s="9">
        <f t="shared" si="2"/>
        <v>-0.66428957919956166</v>
      </c>
    </row>
    <row r="22" spans="1:33" x14ac:dyDescent="0.2">
      <c r="A22" t="s">
        <v>168</v>
      </c>
      <c r="B22">
        <v>-380.92446999999999</v>
      </c>
      <c r="G22" t="s">
        <v>169</v>
      </c>
      <c r="H22">
        <v>-569.94676000000004</v>
      </c>
      <c r="I22" s="15" t="s">
        <v>169</v>
      </c>
      <c r="J22" s="15">
        <v>-569.87774000000002</v>
      </c>
      <c r="P22" s="1" t="s">
        <v>93</v>
      </c>
      <c r="Q22">
        <v>-569.87198769999998</v>
      </c>
      <c r="R22">
        <v>-569.9077446</v>
      </c>
      <c r="S22">
        <v>-569.91597060000004</v>
      </c>
      <c r="T22">
        <v>-569.92094410000004</v>
      </c>
      <c r="U22">
        <v>-569.93564670000001</v>
      </c>
      <c r="V22">
        <v>-569.92383650199997</v>
      </c>
      <c r="W22">
        <v>-569.91773969999997</v>
      </c>
      <c r="X22">
        <v>-569.88945023099996</v>
      </c>
      <c r="Y22" s="1" t="s">
        <v>93</v>
      </c>
      <c r="Z22" s="9">
        <f t="shared" ref="Z22:Z36" si="3">(Q22-$Q$21)*$B$2</f>
        <v>-0.48332699687735792</v>
      </c>
      <c r="AA22" s="9">
        <f t="shared" ref="AA22:AA32" si="4">(R22-$Q$21)*$B$2</f>
        <v>-1.4563294569180099</v>
      </c>
      <c r="AB22" s="9">
        <f t="shared" ref="AB22:AB32" si="5">(S22-$Q$21)*$B$2</f>
        <v>-1.6801720785189906</v>
      </c>
      <c r="AC22" s="9">
        <f t="shared" ref="AC22:AC32" si="6">(T22-$Q$21)*$B$2</f>
        <v>-1.8155089711191408</v>
      </c>
      <c r="AD22" s="9">
        <f t="shared" ref="AD22:AD32" si="7">(U22-$Q$21)*$B$2</f>
        <v>-2.2155902412781652</v>
      </c>
      <c r="AE22" s="9">
        <f t="shared" ref="AE22:AE32" si="8">(V22-$Q$21)*$B$2</f>
        <v>-1.8942158573804213</v>
      </c>
      <c r="AF22" s="9">
        <f t="shared" ref="AF22:AF32" si="9">(W22-$Q$21)*$B$2</f>
        <v>-1.7283121200771709</v>
      </c>
      <c r="AG22" s="9">
        <f t="shared" ref="AG22:AG32" si="10">(X22-$Q$21)*$B$2</f>
        <v>-0.95851040543636734</v>
      </c>
    </row>
    <row r="23" spans="1:33" x14ac:dyDescent="0.2">
      <c r="A23" t="s">
        <v>169</v>
      </c>
      <c r="B23">
        <v>-380.92448000000002</v>
      </c>
      <c r="G23" t="s">
        <v>201</v>
      </c>
      <c r="H23">
        <v>-569.94808999999998</v>
      </c>
      <c r="I23" t="s">
        <v>212</v>
      </c>
      <c r="J23">
        <v>-569.88089000000002</v>
      </c>
      <c r="P23" s="1" t="s">
        <v>94</v>
      </c>
      <c r="Q23">
        <v>-569.83313380000004</v>
      </c>
      <c r="R23">
        <v>-569.88335110000003</v>
      </c>
      <c r="S23">
        <v>-569.87913100000003</v>
      </c>
      <c r="T23">
        <v>-569.89252569999996</v>
      </c>
      <c r="U23">
        <v>-569.93486659999996</v>
      </c>
      <c r="V23">
        <v>-569.91227713700005</v>
      </c>
      <c r="W23">
        <v>-569.90833338499999</v>
      </c>
      <c r="X23">
        <v>-569.86055424400001</v>
      </c>
      <c r="Y23" s="1" t="s">
        <v>94</v>
      </c>
      <c r="Z23" s="9">
        <f t="shared" si="3"/>
        <v>0.57394978836088673</v>
      </c>
      <c r="AA23" s="9">
        <f t="shared" si="4"/>
        <v>-0.79254329231872411</v>
      </c>
      <c r="AB23" s="9">
        <f t="shared" si="5"/>
        <v>-0.67770761915878586</v>
      </c>
      <c r="AC23" s="9">
        <f t="shared" si="6"/>
        <v>-1.0421988376770241</v>
      </c>
      <c r="AD23" s="9">
        <f t="shared" si="7"/>
        <v>-2.1943624721170032</v>
      </c>
      <c r="AE23" s="9">
        <f t="shared" si="8"/>
        <v>-1.5796670407484488</v>
      </c>
      <c r="AF23" s="9">
        <f t="shared" si="9"/>
        <v>-1.4723512388237603</v>
      </c>
      <c r="AG23" s="9">
        <f t="shared" si="10"/>
        <v>-0.17220436558875463</v>
      </c>
    </row>
    <row r="24" spans="1:33" x14ac:dyDescent="0.2">
      <c r="A24" t="s">
        <v>170</v>
      </c>
      <c r="B24">
        <v>-380.92858000000001</v>
      </c>
      <c r="G24" t="s">
        <v>202</v>
      </c>
      <c r="H24">
        <v>-569.94817</v>
      </c>
      <c r="I24" t="s">
        <v>159</v>
      </c>
      <c r="J24">
        <v>-569.89175</v>
      </c>
      <c r="P24" s="1" t="s">
        <v>95</v>
      </c>
      <c r="Q24">
        <v>-569.90971019999995</v>
      </c>
      <c r="R24">
        <v>-569.95918010000003</v>
      </c>
      <c r="S24" s="16">
        <v>-569.95804439999995</v>
      </c>
      <c r="T24" s="16">
        <v>-569.96684289999996</v>
      </c>
      <c r="U24">
        <v>-569.96425599999998</v>
      </c>
      <c r="V24">
        <v>-569.98751414900005</v>
      </c>
      <c r="W24">
        <v>-569.934439591</v>
      </c>
      <c r="X24">
        <v>-569.91144326100004</v>
      </c>
      <c r="Y24" s="37" t="s">
        <v>95</v>
      </c>
      <c r="Z24" s="38">
        <f t="shared" si="3"/>
        <v>-1.5098165778766115</v>
      </c>
      <c r="AA24" s="38">
        <f t="shared" si="4"/>
        <v>-2.855971708718692</v>
      </c>
      <c r="AB24" s="38">
        <f t="shared" si="5"/>
        <v>-2.8250674945965932</v>
      </c>
      <c r="AC24" s="38">
        <f t="shared" si="6"/>
        <v>-3.0644887571969117</v>
      </c>
      <c r="AD24" s="38">
        <f t="shared" si="7"/>
        <v>-2.9940950691573751</v>
      </c>
      <c r="AE24" s="38">
        <f t="shared" si="8"/>
        <v>-3.6269865164877118</v>
      </c>
      <c r="AF24" s="38">
        <f t="shared" si="9"/>
        <v>-2.1827428740135932</v>
      </c>
      <c r="AG24" s="38">
        <f t="shared" si="10"/>
        <v>-1.5569759405868075</v>
      </c>
    </row>
    <row r="25" spans="1:33" x14ac:dyDescent="0.2">
      <c r="A25" t="s">
        <v>171</v>
      </c>
      <c r="B25">
        <v>-380.93083999999999</v>
      </c>
      <c r="G25" t="s">
        <v>173</v>
      </c>
      <c r="H25">
        <v>-569.94817999999998</v>
      </c>
      <c r="I25" t="s">
        <v>213</v>
      </c>
      <c r="J25">
        <v>-569.89377000000002</v>
      </c>
      <c r="P25" s="1" t="s">
        <v>96</v>
      </c>
      <c r="Q25">
        <v>-569.89377449999995</v>
      </c>
      <c r="R25">
        <v>-569.94537790000004</v>
      </c>
      <c r="S25" s="16">
        <v>-569.94547999999998</v>
      </c>
      <c r="T25">
        <v>-569.95381999999995</v>
      </c>
      <c r="U25">
        <v>-569.96097299999997</v>
      </c>
      <c r="V25">
        <v>-569.94001831900005</v>
      </c>
      <c r="W25">
        <v>-569.93363335499998</v>
      </c>
      <c r="X25">
        <v>-569.89383320800005</v>
      </c>
      <c r="Y25" s="37" t="s">
        <v>96</v>
      </c>
      <c r="Z25" s="38">
        <f t="shared" si="3"/>
        <v>-1.0761806837566117</v>
      </c>
      <c r="AA25" s="38">
        <f t="shared" si="4"/>
        <v>-2.4803917631990609</v>
      </c>
      <c r="AB25" s="38">
        <f t="shared" si="5"/>
        <v>-2.4831700675573054</v>
      </c>
      <c r="AC25" s="38">
        <f t="shared" si="6"/>
        <v>-2.7101148115566409</v>
      </c>
      <c r="AD25" s="38">
        <f t="shared" si="7"/>
        <v>-2.9047593863570933</v>
      </c>
      <c r="AE25" s="38">
        <f t="shared" si="8"/>
        <v>-2.334548988859642</v>
      </c>
      <c r="AF25" s="38">
        <f t="shared" si="9"/>
        <v>-2.1608039024755383</v>
      </c>
      <c r="AG25" s="38">
        <f t="shared" si="10"/>
        <v>-1.077778222372048</v>
      </c>
    </row>
    <row r="26" spans="1:33" x14ac:dyDescent="0.2">
      <c r="A26" t="s">
        <v>172</v>
      </c>
      <c r="B26">
        <v>-380.93086</v>
      </c>
      <c r="G26" t="s">
        <v>203</v>
      </c>
      <c r="H26">
        <v>-569.94845999999995</v>
      </c>
      <c r="I26" t="s">
        <v>162</v>
      </c>
      <c r="J26">
        <v>-569.89727000000005</v>
      </c>
      <c r="P26" s="1" t="s">
        <v>97</v>
      </c>
      <c r="Q26">
        <v>-569.90970990000005</v>
      </c>
      <c r="R26">
        <v>-569.95917999999995</v>
      </c>
      <c r="S26" s="16">
        <v>-569.95804439999995</v>
      </c>
      <c r="T26" s="16">
        <v>-569.96684289999996</v>
      </c>
      <c r="U26">
        <v>-569.96425609999994</v>
      </c>
      <c r="V26">
        <v>-569.98751449700001</v>
      </c>
      <c r="W26">
        <v>-569.93443958399996</v>
      </c>
      <c r="X26">
        <v>-569.91144240899996</v>
      </c>
      <c r="Y26" s="1" t="s">
        <v>97</v>
      </c>
      <c r="Z26" s="9">
        <f t="shared" si="3"/>
        <v>-1.5098084143994164</v>
      </c>
      <c r="AA26" s="9">
        <f t="shared" si="4"/>
        <v>-2.8559689875565333</v>
      </c>
      <c r="AB26" s="9">
        <f t="shared" si="5"/>
        <v>-2.8250674945965932</v>
      </c>
      <c r="AC26" s="9">
        <f t="shared" si="6"/>
        <v>-3.0644887571969117</v>
      </c>
      <c r="AD26" s="9">
        <f t="shared" si="7"/>
        <v>-2.9940977903164403</v>
      </c>
      <c r="AE26" s="9">
        <f t="shared" si="8"/>
        <v>-3.626995986123362</v>
      </c>
      <c r="AF26" s="9">
        <f t="shared" si="9"/>
        <v>-2.1827426835313144</v>
      </c>
      <c r="AG26" s="9">
        <f t="shared" si="10"/>
        <v>-1.5569527563013026</v>
      </c>
    </row>
    <row r="27" spans="1:33" x14ac:dyDescent="0.2">
      <c r="A27" t="s">
        <v>173</v>
      </c>
      <c r="B27">
        <v>-380.93162000000001</v>
      </c>
      <c r="G27" t="s">
        <v>180</v>
      </c>
      <c r="H27">
        <v>-569.95246999999995</v>
      </c>
      <c r="P27" s="1" t="s">
        <v>149</v>
      </c>
      <c r="Q27">
        <v>-569.89174639999999</v>
      </c>
      <c r="R27">
        <v>-569.93394049999995</v>
      </c>
      <c r="S27">
        <v>-569.93670870000005</v>
      </c>
      <c r="T27">
        <v>-569.94103829999995</v>
      </c>
      <c r="U27">
        <v>-569.94681360000004</v>
      </c>
      <c r="V27">
        <v>-569.93379430799996</v>
      </c>
      <c r="W27">
        <v>-569.93363301800002</v>
      </c>
      <c r="X27">
        <v>-569.89383321100001</v>
      </c>
      <c r="Y27" s="1" t="s">
        <v>149</v>
      </c>
      <c r="Z27" s="9">
        <f t="shared" si="3"/>
        <v>-1.0209928377976636</v>
      </c>
      <c r="AA27" s="9">
        <f t="shared" si="4"/>
        <v>-2.1691618093565914</v>
      </c>
      <c r="AB27" s="9">
        <f t="shared" si="5"/>
        <v>-2.2444889604794493</v>
      </c>
      <c r="AC27" s="9">
        <f t="shared" si="6"/>
        <v>-2.3623043038365048</v>
      </c>
      <c r="AD27" s="9">
        <f t="shared" si="7"/>
        <v>-2.51945945731911</v>
      </c>
      <c r="AE27" s="9">
        <f t="shared" si="8"/>
        <v>-2.1651836911297089</v>
      </c>
      <c r="AF27" s="9">
        <f t="shared" si="9"/>
        <v>-2.1607947321674166</v>
      </c>
      <c r="AG27" s="9">
        <f t="shared" si="10"/>
        <v>-1.0777783040059847</v>
      </c>
    </row>
    <row r="28" spans="1:33" x14ac:dyDescent="0.2">
      <c r="A28" t="s">
        <v>174</v>
      </c>
      <c r="B28">
        <v>-380.93166000000002</v>
      </c>
      <c r="G28" t="s">
        <v>179</v>
      </c>
      <c r="H28">
        <v>-569.95797000000005</v>
      </c>
      <c r="P28" s="1" t="s">
        <v>150</v>
      </c>
      <c r="Q28">
        <v>-569.92791599999998</v>
      </c>
      <c r="R28">
        <v>-569.96212560000004</v>
      </c>
      <c r="S28">
        <v>-569.95453440000006</v>
      </c>
      <c r="T28">
        <v>-569.96179559999996</v>
      </c>
      <c r="U28">
        <v>-569.96541590000004</v>
      </c>
      <c r="V28">
        <v>-569.96593999900006</v>
      </c>
      <c r="W28">
        <v>-569.945168878</v>
      </c>
      <c r="X28">
        <v>-569.90547598000001</v>
      </c>
      <c r="Y28" s="1" t="s">
        <v>150</v>
      </c>
      <c r="Z28" s="9">
        <f t="shared" si="3"/>
        <v>-2.0052255251574951</v>
      </c>
      <c r="AA28" s="9">
        <f t="shared" si="4"/>
        <v>-2.9361234765189588</v>
      </c>
      <c r="AB28" s="9">
        <f t="shared" si="5"/>
        <v>-2.7295547785995322</v>
      </c>
      <c r="AC28" s="9">
        <f t="shared" si="6"/>
        <v>-2.927143648516882</v>
      </c>
      <c r="AD28" s="9">
        <f t="shared" si="7"/>
        <v>-3.0256578039990489</v>
      </c>
      <c r="AE28" s="9">
        <f t="shared" si="8"/>
        <v>-3.0399193763479246</v>
      </c>
      <c r="AF28" s="9">
        <f t="shared" si="9"/>
        <v>-2.4747039401428954</v>
      </c>
      <c r="AG28" s="9">
        <f t="shared" si="10"/>
        <v>-1.3945966769261384</v>
      </c>
    </row>
    <row r="29" spans="1:33" x14ac:dyDescent="0.2">
      <c r="G29" t="s">
        <v>177</v>
      </c>
      <c r="H29">
        <v>-569.96261000000004</v>
      </c>
      <c r="P29" s="1" t="s">
        <v>151</v>
      </c>
      <c r="Q29">
        <v>-569.91383980000001</v>
      </c>
      <c r="R29">
        <v>-569.94047479999995</v>
      </c>
      <c r="S29">
        <v>-569.93830160000005</v>
      </c>
      <c r="T29">
        <v>-569.93134239999995</v>
      </c>
      <c r="U29">
        <v>-569.94835869999997</v>
      </c>
      <c r="V29">
        <v>-569.93029565999996</v>
      </c>
      <c r="W29">
        <v>-569.90729151999994</v>
      </c>
      <c r="X29">
        <v>-569.90784158700001</v>
      </c>
      <c r="Y29" s="1" t="s">
        <v>151</v>
      </c>
      <c r="Z29" s="9">
        <f t="shared" si="3"/>
        <v>-1.6221896012381269</v>
      </c>
      <c r="AA29" s="9">
        <f t="shared" si="4"/>
        <v>-2.3469705672365491</v>
      </c>
      <c r="AB29" s="9">
        <f t="shared" si="5"/>
        <v>-2.2878343181192169</v>
      </c>
      <c r="AC29" s="9">
        <f t="shared" si="6"/>
        <v>-2.0984633513965871</v>
      </c>
      <c r="AD29" s="9">
        <f t="shared" si="7"/>
        <v>-2.5615041004772121</v>
      </c>
      <c r="AE29" s="9">
        <f t="shared" si="8"/>
        <v>-2.0699798812127912</v>
      </c>
      <c r="AF29" s="9">
        <f t="shared" si="9"/>
        <v>-1.4440004251884693</v>
      </c>
      <c r="AG29" s="9">
        <f t="shared" si="10"/>
        <v>-1.4589686283673804</v>
      </c>
    </row>
    <row r="30" spans="1:33" x14ac:dyDescent="0.2">
      <c r="P30" s="1" t="s">
        <v>152</v>
      </c>
      <c r="Q30">
        <v>-569.94817490000003</v>
      </c>
      <c r="R30">
        <v>-569.98370999999997</v>
      </c>
      <c r="S30" s="16">
        <v>-569.99074800000005</v>
      </c>
      <c r="T30">
        <v>-569.98533099999997</v>
      </c>
      <c r="U30">
        <v>-569.97893750000003</v>
      </c>
      <c r="V30">
        <v>-569.96578776800004</v>
      </c>
      <c r="W30">
        <v>-569.95474764400001</v>
      </c>
      <c r="X30">
        <v>-569.94641159599996</v>
      </c>
      <c r="Y30" s="1" t="s">
        <v>152</v>
      </c>
      <c r="Z30" s="9">
        <f t="shared" si="3"/>
        <v>-2.5565026083987026</v>
      </c>
      <c r="AA30" s="9">
        <f t="shared" si="4"/>
        <v>-3.5234695355572687</v>
      </c>
      <c r="AB30" s="9">
        <f t="shared" si="5"/>
        <v>-3.7149847763594348</v>
      </c>
      <c r="AC30" s="9">
        <f t="shared" si="6"/>
        <v>-3.5675795391572716</v>
      </c>
      <c r="AD30" s="9">
        <f t="shared" si="7"/>
        <v>-3.3936021745587777</v>
      </c>
      <c r="AE30" s="9">
        <f t="shared" si="8"/>
        <v>-3.0357769272679032</v>
      </c>
      <c r="AF30" s="9">
        <f t="shared" si="9"/>
        <v>-2.7353574890286092</v>
      </c>
      <c r="AG30" s="9">
        <f t="shared" si="10"/>
        <v>-2.5085202852705439</v>
      </c>
    </row>
    <row r="31" spans="1:33" x14ac:dyDescent="0.2">
      <c r="P31" s="1" t="s">
        <v>225</v>
      </c>
      <c r="Q31">
        <v>-569.94444759999999</v>
      </c>
      <c r="R31">
        <v>-569.98164159999999</v>
      </c>
      <c r="S31">
        <v>-569.9629079</v>
      </c>
      <c r="T31">
        <v>-569.98198009999999</v>
      </c>
      <c r="U31">
        <v>-569.96727899999996</v>
      </c>
      <c r="V31">
        <v>-569.95962899000006</v>
      </c>
      <c r="W31">
        <v>-569.93623945499996</v>
      </c>
      <c r="X31">
        <v>-569.92629999500002</v>
      </c>
      <c r="Y31" s="1" t="s">
        <v>225</v>
      </c>
      <c r="Z31" s="9">
        <f t="shared" si="3"/>
        <v>-2.4550768117176998</v>
      </c>
      <c r="AA31" s="9">
        <f t="shared" si="4"/>
        <v>-3.4671850621176863</v>
      </c>
      <c r="AB31" s="9">
        <f t="shared" si="5"/>
        <v>-2.9574111111981134</v>
      </c>
      <c r="AC31" s="9">
        <f t="shared" si="6"/>
        <v>-3.4763961887176325</v>
      </c>
      <c r="AD31" s="9">
        <f t="shared" si="7"/>
        <v>-3.0763557359569584</v>
      </c>
      <c r="AE31" s="9">
        <f t="shared" si="8"/>
        <v>-2.8681867238434995</v>
      </c>
      <c r="AF31" s="9">
        <f t="shared" si="9"/>
        <v>-2.231720053234993</v>
      </c>
      <c r="AG31" s="9">
        <f t="shared" si="10"/>
        <v>-1.9612514435005879</v>
      </c>
    </row>
    <row r="32" spans="1:33" x14ac:dyDescent="0.2">
      <c r="P32" s="1" t="s">
        <v>226</v>
      </c>
      <c r="Q32">
        <v>-569.96260900000004</v>
      </c>
      <c r="R32">
        <v>-569.99414430000002</v>
      </c>
      <c r="S32" s="16">
        <v>-569.99074800000005</v>
      </c>
      <c r="T32">
        <v>-569.98563769999998</v>
      </c>
      <c r="U32">
        <v>-569.99191680000001</v>
      </c>
      <c r="V32">
        <v>-569.96578754400002</v>
      </c>
      <c r="W32">
        <v>-569.96648814000002</v>
      </c>
      <c r="X32">
        <v>-569.94932217899998</v>
      </c>
      <c r="Y32" s="1" t="s">
        <v>226</v>
      </c>
      <c r="Z32" s="9">
        <f t="shared" si="3"/>
        <v>-2.9492775639591589</v>
      </c>
      <c r="AA32" s="9">
        <f t="shared" si="4"/>
        <v>-3.8074035334384293</v>
      </c>
      <c r="AB32" s="9">
        <f t="shared" si="5"/>
        <v>-3.7149847763594348</v>
      </c>
      <c r="AC32" s="9">
        <f t="shared" si="6"/>
        <v>-3.5759253368775461</v>
      </c>
      <c r="AD32" s="9">
        <f t="shared" si="7"/>
        <v>-3.746789694438331</v>
      </c>
      <c r="AE32" s="9">
        <f t="shared" si="8"/>
        <v>-3.0357708318689989</v>
      </c>
      <c r="AF32" s="9">
        <f t="shared" si="9"/>
        <v>-3.0548351699826393</v>
      </c>
      <c r="AG32" s="9">
        <f t="shared" si="10"/>
        <v>-2.5877219056337855</v>
      </c>
    </row>
    <row r="33" spans="16:33" x14ac:dyDescent="0.2">
      <c r="P33" s="1" t="s">
        <v>303</v>
      </c>
      <c r="Q33">
        <v>-569.94599349999999</v>
      </c>
      <c r="R33">
        <v>-569.97142268200002</v>
      </c>
      <c r="S33">
        <v>-569.97944368100002</v>
      </c>
      <c r="T33">
        <v>-569.98072333100004</v>
      </c>
      <c r="U33">
        <v>-569.97732128899997</v>
      </c>
      <c r="V33">
        <v>-569.95609046000004</v>
      </c>
      <c r="W33">
        <v>-569.93422836900004</v>
      </c>
      <c r="X33">
        <v>-569.91595766499995</v>
      </c>
      <c r="Y33" s="1" t="s">
        <v>303</v>
      </c>
      <c r="Z33" s="9">
        <f t="shared" si="3"/>
        <v>-2.497143224157603</v>
      </c>
      <c r="AA33" s="9">
        <f t="shared" ref="AA33:AA36" si="11">(R33-$Q$21)*$B$2</f>
        <v>-3.1891119530698631</v>
      </c>
      <c r="AB33" s="9">
        <f t="shared" ref="AB33:AB36" si="12">(S33-$Q$21)*$B$2</f>
        <v>-3.4073761694581477</v>
      </c>
      <c r="AC33" s="9">
        <f t="shared" ref="AC33:AC36" si="13">(T33-$Q$21)*$B$2</f>
        <v>-3.4421974933985546</v>
      </c>
      <c r="AD33" s="9">
        <f t="shared" ref="AD33:AD36" si="14">(U33-$Q$21)*$B$2</f>
        <v>-3.3496224873096794</v>
      </c>
      <c r="AE33" s="9">
        <f t="shared" ref="AE33:AE36" si="15">(V33-$Q$21)*$B$2</f>
        <v>-2.7718976608951085</v>
      </c>
      <c r="AF33" s="9">
        <f t="shared" ref="AF33:AF36" si="16">(W33-$Q$21)*$B$2</f>
        <v>-2.1769951854394352</v>
      </c>
      <c r="AG33" s="9">
        <f t="shared" ref="AG33:AG36" si="17">(X33-$Q$21)*$B$2</f>
        <v>-1.6798200964706465</v>
      </c>
    </row>
    <row r="34" spans="16:33" x14ac:dyDescent="0.2">
      <c r="P34" s="1" t="s">
        <v>304</v>
      </c>
      <c r="Q34">
        <v>-569.90757450000001</v>
      </c>
      <c r="R34">
        <v>-569.98886273300002</v>
      </c>
      <c r="S34">
        <v>-569.98385128200005</v>
      </c>
      <c r="T34">
        <v>-569.98620936299994</v>
      </c>
      <c r="U34">
        <v>-569.99029808600005</v>
      </c>
      <c r="V34">
        <v>-569.99348655599999</v>
      </c>
      <c r="W34">
        <v>-569.98221890499997</v>
      </c>
      <c r="X34">
        <v>-569.93082280700003</v>
      </c>
      <c r="Y34" s="1" t="s">
        <v>304</v>
      </c>
      <c r="Z34" s="9">
        <f t="shared" si="3"/>
        <v>-1.45170076375825</v>
      </c>
      <c r="AA34" s="9">
        <f t="shared" si="11"/>
        <v>-3.6636836448613033</v>
      </c>
      <c r="AB34" s="9">
        <f t="shared" si="12"/>
        <v>-3.5273140448304376</v>
      </c>
      <c r="AC34" s="9">
        <f t="shared" si="13"/>
        <v>-3.5914812017672495</v>
      </c>
      <c r="AD34" s="9">
        <f t="shared" si="14"/>
        <v>-3.7027418965570149</v>
      </c>
      <c r="AE34" s="9">
        <f t="shared" si="15"/>
        <v>-3.7895052668074078</v>
      </c>
      <c r="AF34" s="9">
        <f t="shared" si="16"/>
        <v>-3.4828944548551117</v>
      </c>
      <c r="AG34" s="9">
        <f t="shared" si="17"/>
        <v>-2.0843243945199159</v>
      </c>
    </row>
    <row r="35" spans="16:33" x14ac:dyDescent="0.2">
      <c r="P35" s="1" t="s">
        <v>367</v>
      </c>
      <c r="Q35">
        <v>-569.8780223</v>
      </c>
      <c r="R35">
        <v>-569.89642030000005</v>
      </c>
      <c r="S35">
        <v>-569.92055660000005</v>
      </c>
      <c r="T35">
        <v>-569.87818879999998</v>
      </c>
      <c r="U35">
        <v>-569.88404530000003</v>
      </c>
      <c r="V35">
        <v>-569.96082275900005</v>
      </c>
      <c r="W35">
        <v>-569.84810419999997</v>
      </c>
      <c r="X35">
        <v>-569.90253800000005</v>
      </c>
      <c r="Y35" s="1" t="s">
        <v>367</v>
      </c>
      <c r="Z35" s="9">
        <f t="shared" si="3"/>
        <v>-0.64753811823792595</v>
      </c>
      <c r="AA35" s="9">
        <f t="shared" si="11"/>
        <v>-1.1481771350392167</v>
      </c>
      <c r="AB35" s="9">
        <f t="shared" si="12"/>
        <v>-1.8049644761194674</v>
      </c>
      <c r="AC35" s="9">
        <f t="shared" si="13"/>
        <v>-0.65206884963731448</v>
      </c>
      <c r="AD35" s="9">
        <f t="shared" si="14"/>
        <v>-0.81143358503867213</v>
      </c>
      <c r="AE35" s="9">
        <f t="shared" si="15"/>
        <v>-2.9006710883638123</v>
      </c>
      <c r="AF35" s="9">
        <f t="shared" si="16"/>
        <v>0.16658125172293672</v>
      </c>
      <c r="AG35" s="9">
        <f t="shared" si="17"/>
        <v>-1.3146495403593346</v>
      </c>
    </row>
    <row r="36" spans="16:33" x14ac:dyDescent="0.2">
      <c r="P36" s="1" t="s">
        <v>368</v>
      </c>
      <c r="Q36">
        <v>-569.90604800000006</v>
      </c>
      <c r="R36">
        <v>-569.91673642000001</v>
      </c>
      <c r="S36">
        <v>-569.93597807799995</v>
      </c>
      <c r="T36">
        <v>-569.91472201600004</v>
      </c>
      <c r="U36">
        <v>-569.93476351599998</v>
      </c>
      <c r="V36">
        <v>-569.95281736100003</v>
      </c>
      <c r="W36">
        <v>-569.89269498500005</v>
      </c>
      <c r="X36">
        <v>-569.91637436899998</v>
      </c>
      <c r="Y36" s="1" t="s">
        <v>368</v>
      </c>
      <c r="Z36" s="9">
        <f t="shared" si="3"/>
        <v>-1.4101622563594889</v>
      </c>
      <c r="AA36" s="9">
        <f t="shared" si="11"/>
        <v>-1.7010112660301635</v>
      </c>
      <c r="AB36" s="9">
        <f t="shared" si="12"/>
        <v>-2.2246075668613772</v>
      </c>
      <c r="AC36" s="9">
        <f t="shared" si="13"/>
        <v>-1.646196110144716</v>
      </c>
      <c r="AD36" s="9">
        <f t="shared" si="14"/>
        <v>-2.1915573915429167</v>
      </c>
      <c r="AE36" s="9">
        <f t="shared" si="15"/>
        <v>-2.6828314001463869</v>
      </c>
      <c r="AF36" s="9">
        <f t="shared" si="16"/>
        <v>-1.0468053533852995</v>
      </c>
      <c r="AG36" s="9">
        <f t="shared" si="17"/>
        <v>-1.6911592790378935</v>
      </c>
    </row>
    <row r="39" spans="16:33" x14ac:dyDescent="0.2">
      <c r="Y39" s="26"/>
      <c r="Z39" s="10">
        <f>50-Z21*25</f>
        <v>50</v>
      </c>
      <c r="AA39" s="35">
        <f>50-AA21*25</f>
        <v>67.417396840977631</v>
      </c>
      <c r="AB39" s="10">
        <f>50-AB21*25</f>
        <v>77.189014372001338</v>
      </c>
      <c r="AC39" s="35">
        <f>50-AC21*25</f>
        <v>80.925371138933826</v>
      </c>
      <c r="AD39" s="10">
        <f>50-AD21*25</f>
        <v>97.384579514971776</v>
      </c>
      <c r="AE39" s="35">
        <f>50-AE21*25</f>
        <v>85.279907428921959</v>
      </c>
      <c r="AF39" s="10">
        <f>50-AF21*25</f>
        <v>96.950758581992034</v>
      </c>
      <c r="AG39" s="35">
        <f>50-AG21*25</f>
        <v>66.607239479989033</v>
      </c>
    </row>
    <row r="40" spans="16:33" x14ac:dyDescent="0.2">
      <c r="Q40" s="1" t="s">
        <v>93</v>
      </c>
      <c r="R40">
        <v>1.1850000000000001</v>
      </c>
      <c r="S40">
        <v>1.1919999999999999</v>
      </c>
      <c r="Y40" s="1" t="s">
        <v>93</v>
      </c>
      <c r="Z40" s="10">
        <f>50-Z22*25</f>
        <v>62.083174921933946</v>
      </c>
      <c r="AA40" s="35">
        <f>50-AA22*25</f>
        <v>86.408236422950239</v>
      </c>
      <c r="AB40" s="10">
        <f>50-AB22*25</f>
        <v>92.004301962974765</v>
      </c>
      <c r="AC40" s="35">
        <f>50-AC22*25</f>
        <v>95.387724277978521</v>
      </c>
      <c r="AD40" s="10">
        <f>50-AD22*25</f>
        <v>105.38975603195414</v>
      </c>
      <c r="AE40" s="35">
        <f>50-AE22*25</f>
        <v>97.355396434510538</v>
      </c>
      <c r="AF40" s="10">
        <f>50-AF22*25</f>
        <v>93.207803001929278</v>
      </c>
      <c r="AG40" s="35">
        <f>50-AG22*25</f>
        <v>73.962760135909178</v>
      </c>
    </row>
    <row r="41" spans="16:33" x14ac:dyDescent="0.2">
      <c r="Q41" s="1" t="s">
        <v>94</v>
      </c>
      <c r="R41">
        <v>1.1910000000000001</v>
      </c>
      <c r="S41">
        <v>1.635</v>
      </c>
      <c r="T41">
        <v>-560.27419999999995</v>
      </c>
      <c r="Y41" s="1" t="s">
        <v>94</v>
      </c>
      <c r="Z41" s="10">
        <f>50-Z23*25</f>
        <v>35.651255290977829</v>
      </c>
      <c r="AA41" s="35">
        <f>50-AA23*25</f>
        <v>69.813582307968105</v>
      </c>
      <c r="AB41" s="10">
        <f>50-AB23*25</f>
        <v>66.942690478969638</v>
      </c>
      <c r="AC41" s="35">
        <f>50-AC23*25</f>
        <v>76.054970941925603</v>
      </c>
      <c r="AD41" s="10">
        <f>50-AD23*25</f>
        <v>104.85906180292508</v>
      </c>
      <c r="AE41" s="35">
        <f>50-AE23*25</f>
        <v>89.491676018711217</v>
      </c>
      <c r="AF41" s="10">
        <f>50-AF23*25</f>
        <v>86.808780970594</v>
      </c>
      <c r="AG41" s="35">
        <f>50-AG23*25</f>
        <v>54.305109139718866</v>
      </c>
    </row>
    <row r="42" spans="16:33" x14ac:dyDescent="0.2">
      <c r="Q42" s="40" t="s">
        <v>95</v>
      </c>
      <c r="R42" s="44">
        <v>1.2190000000000001</v>
      </c>
      <c r="S42" s="44">
        <v>1.3260000000000001</v>
      </c>
      <c r="T42" s="44"/>
      <c r="Y42" s="40" t="s">
        <v>95</v>
      </c>
      <c r="Z42" s="41">
        <f>50-Z24*25</f>
        <v>87.745414446915291</v>
      </c>
      <c r="AA42" s="41">
        <f>50-AA24*25</f>
        <v>121.3992927179673</v>
      </c>
      <c r="AB42" s="41">
        <f>50-AB24*25</f>
        <v>120.62668736491483</v>
      </c>
      <c r="AC42" s="41">
        <f>50-AC24*25</f>
        <v>126.61221892992279</v>
      </c>
      <c r="AD42" s="41">
        <f>50-AD24*25</f>
        <v>124.85237672893437</v>
      </c>
      <c r="AE42" s="41">
        <f>50-AE24*25</f>
        <v>140.67466291219279</v>
      </c>
      <c r="AF42" s="41">
        <f>50-AF24*25</f>
        <v>104.56857185033982</v>
      </c>
      <c r="AG42" s="41">
        <f>50-AG24*25</f>
        <v>88.924398514670187</v>
      </c>
    </row>
    <row r="43" spans="16:33" x14ac:dyDescent="0.2">
      <c r="Q43" s="40" t="s">
        <v>96</v>
      </c>
      <c r="R43" s="44">
        <v>1.2529999999999999</v>
      </c>
      <c r="S43" s="44">
        <v>1.288</v>
      </c>
      <c r="T43" s="44">
        <v>-164.73570000000001</v>
      </c>
      <c r="Y43" s="40" t="s">
        <v>96</v>
      </c>
      <c r="Z43" s="41">
        <f>50-Z25*25</f>
        <v>76.904517093915288</v>
      </c>
      <c r="AA43" s="41">
        <f>50-AA25*25</f>
        <v>112.00979407997653</v>
      </c>
      <c r="AB43" s="41">
        <f>50-AB25*25</f>
        <v>112.07925168893263</v>
      </c>
      <c r="AC43" s="41">
        <f>50-AC25*25</f>
        <v>117.75287028891603</v>
      </c>
      <c r="AD43" s="41">
        <f>50-AD25*25</f>
        <v>122.61898465892733</v>
      </c>
      <c r="AE43" s="41">
        <f>50-AE25*25</f>
        <v>108.36372472149105</v>
      </c>
      <c r="AF43" s="41">
        <f>50-AF25*25</f>
        <v>104.02009756188846</v>
      </c>
      <c r="AG43" s="41">
        <f>50-AG25*25</f>
        <v>76.944455559301204</v>
      </c>
    </row>
    <row r="44" spans="16:33" x14ac:dyDescent="0.2">
      <c r="Q44" s="1" t="s">
        <v>97</v>
      </c>
      <c r="R44">
        <v>1.2190000000000001</v>
      </c>
      <c r="S44">
        <v>1.3260000000000001</v>
      </c>
      <c r="Y44" s="1" t="s">
        <v>97</v>
      </c>
      <c r="Z44" s="10">
        <f>50-Z26*25</f>
        <v>87.745210359985407</v>
      </c>
      <c r="AA44" s="35">
        <f>50-AA26*25</f>
        <v>121.39922468891334</v>
      </c>
      <c r="AB44" s="10">
        <f>50-AB26*25</f>
        <v>120.62668736491483</v>
      </c>
      <c r="AC44" s="35">
        <f>50-AC26*25</f>
        <v>126.61221892992279</v>
      </c>
      <c r="AD44" s="10">
        <f>50-AD26*25</f>
        <v>124.852444757911</v>
      </c>
      <c r="AE44" s="35">
        <f>50-AE26*25</f>
        <v>140.67489965308405</v>
      </c>
      <c r="AF44" s="10">
        <f>50-AF26*25</f>
        <v>104.56856708828286</v>
      </c>
      <c r="AG44" s="35">
        <f>50-AG26*25</f>
        <v>88.923818907532564</v>
      </c>
    </row>
    <row r="45" spans="16:33" x14ac:dyDescent="0.2">
      <c r="Q45" s="1" t="s">
        <v>149</v>
      </c>
      <c r="R45">
        <v>1.2250000000000001</v>
      </c>
      <c r="S45">
        <v>1.345</v>
      </c>
      <c r="T45">
        <v>-130.1199</v>
      </c>
      <c r="Y45" s="1" t="s">
        <v>149</v>
      </c>
      <c r="Z45" s="10">
        <f>50-Z27*25</f>
        <v>75.524820944941581</v>
      </c>
      <c r="AA45" s="35">
        <f>50-AA27*25</f>
        <v>104.22904523391479</v>
      </c>
      <c r="AB45" s="10">
        <f>50-AB27*25</f>
        <v>106.11222401198623</v>
      </c>
      <c r="AC45" s="35">
        <f>50-AC27*25</f>
        <v>109.05760759591263</v>
      </c>
      <c r="AD45" s="10">
        <f>50-AD27*25</f>
        <v>112.98648643297776</v>
      </c>
      <c r="AE45" s="35">
        <f>50-AE27*25</f>
        <v>104.12959227824273</v>
      </c>
      <c r="AF45" s="10">
        <f>50-AF27*25</f>
        <v>104.01986830418542</v>
      </c>
      <c r="AG45" s="35">
        <f>50-AG27*25</f>
        <v>76.944457600149619</v>
      </c>
    </row>
    <row r="46" spans="16:33" x14ac:dyDescent="0.2">
      <c r="Q46" s="1" t="s">
        <v>150</v>
      </c>
      <c r="R46">
        <v>1.234</v>
      </c>
      <c r="S46">
        <v>1.3959999999999999</v>
      </c>
      <c r="Y46" s="1" t="s">
        <v>150</v>
      </c>
      <c r="Z46" s="10">
        <f>50-Z28*25</f>
        <v>100.13063812893738</v>
      </c>
      <c r="AA46" s="35">
        <f>50-AA28*25</f>
        <v>123.40308691297398</v>
      </c>
      <c r="AB46" s="10">
        <f>50-AB28*25</f>
        <v>118.23886946498831</v>
      </c>
      <c r="AC46" s="35">
        <f>50-AC28*25</f>
        <v>123.17859121292204</v>
      </c>
      <c r="AD46" s="10">
        <f>50-AD28*25</f>
        <v>125.64144509997622</v>
      </c>
      <c r="AE46" s="35">
        <f>50-AE28*25</f>
        <v>125.99798440869812</v>
      </c>
      <c r="AF46" s="10">
        <f>50-AF28*25</f>
        <v>111.8675985035724</v>
      </c>
      <c r="AG46" s="35">
        <f>50-AG28*25</f>
        <v>84.864916923153459</v>
      </c>
    </row>
    <row r="47" spans="16:33" x14ac:dyDescent="0.2">
      <c r="Q47" s="1" t="s">
        <v>151</v>
      </c>
      <c r="R47">
        <v>1.1990000000000001</v>
      </c>
      <c r="S47">
        <v>1.8839999999999999</v>
      </c>
      <c r="T47">
        <v>-407.84879999999998</v>
      </c>
      <c r="Y47" s="1" t="s">
        <v>151</v>
      </c>
      <c r="Z47" s="10">
        <f>50-Z29*25</f>
        <v>90.554740030953184</v>
      </c>
      <c r="AA47" s="35">
        <f>50-AA29*25</f>
        <v>108.67426418091372</v>
      </c>
      <c r="AB47" s="10">
        <f>50-AB29*25</f>
        <v>107.19585795298042</v>
      </c>
      <c r="AC47" s="35">
        <f>50-AC29*25</f>
        <v>102.46158378491468</v>
      </c>
      <c r="AD47" s="10">
        <f>50-AD29*25</f>
        <v>114.0376025119303</v>
      </c>
      <c r="AE47" s="35">
        <f>50-AE29*25</f>
        <v>101.74949703031979</v>
      </c>
      <c r="AF47" s="10">
        <f>50-AF29*25</f>
        <v>86.100010629711733</v>
      </c>
      <c r="AG47" s="35">
        <f>50-AG29*25</f>
        <v>86.474215709184506</v>
      </c>
    </row>
    <row r="48" spans="16:33" x14ac:dyDescent="0.2">
      <c r="Q48" s="1" t="s">
        <v>152</v>
      </c>
      <c r="R48">
        <v>1.1830000000000001</v>
      </c>
      <c r="S48">
        <v>3.5350000000000001</v>
      </c>
      <c r="Y48" s="1" t="s">
        <v>152</v>
      </c>
      <c r="Z48" s="10">
        <f>50-Z30*25</f>
        <v>113.91256520996757</v>
      </c>
      <c r="AA48" s="35">
        <f>50-AA30*25</f>
        <v>138.08673838893174</v>
      </c>
      <c r="AB48" s="10">
        <f>50-AB30*25</f>
        <v>142.87461940898586</v>
      </c>
      <c r="AC48" s="35">
        <f>50-AC30*25</f>
        <v>139.18948847893179</v>
      </c>
      <c r="AD48" s="10">
        <f>50-AD30*25</f>
        <v>134.84005436396944</v>
      </c>
      <c r="AE48" s="35">
        <f>50-AE30*25</f>
        <v>125.89442318169758</v>
      </c>
      <c r="AF48" s="10">
        <f>50-AF30*25</f>
        <v>118.38393722571523</v>
      </c>
      <c r="AG48" s="35">
        <f>50-AG30*25</f>
        <v>112.71300713176359</v>
      </c>
    </row>
    <row r="49" spans="17:33" x14ac:dyDescent="0.2">
      <c r="Q49" s="1" t="s">
        <v>225</v>
      </c>
      <c r="R49">
        <v>1.1850000000000001</v>
      </c>
      <c r="S49">
        <v>3.8929999999999998</v>
      </c>
      <c r="Y49" s="1" t="s">
        <v>225</v>
      </c>
      <c r="Z49" s="10">
        <f>50-Z31*25</f>
        <v>111.37692029294249</v>
      </c>
      <c r="AA49" s="35">
        <f>50-AA31*25</f>
        <v>136.67962655294215</v>
      </c>
      <c r="AB49" s="10">
        <f>50-AB31*25</f>
        <v>123.93527777995284</v>
      </c>
      <c r="AC49" s="35">
        <f>50-AC31*25</f>
        <v>136.9099047179408</v>
      </c>
      <c r="AD49" s="10">
        <f>50-AD31*25</f>
        <v>126.90889339892396</v>
      </c>
      <c r="AE49" s="35">
        <f>50-AE31*25</f>
        <v>121.70466809608749</v>
      </c>
      <c r="AF49" s="10">
        <f>50-AF31*25</f>
        <v>105.79300133087483</v>
      </c>
      <c r="AG49" s="35">
        <f>50-AG31*25</f>
        <v>99.031286087514701</v>
      </c>
    </row>
    <row r="50" spans="17:33" x14ac:dyDescent="0.2">
      <c r="Q50" s="1" t="s">
        <v>226</v>
      </c>
      <c r="R50">
        <v>1.1890000000000001</v>
      </c>
      <c r="S50">
        <v>4.609</v>
      </c>
      <c r="Y50" s="1" t="s">
        <v>226</v>
      </c>
      <c r="Z50" s="10">
        <f>50-Z32*25</f>
        <v>123.73193909897897</v>
      </c>
      <c r="AA50" s="35">
        <f>50-AA32*25</f>
        <v>145.18508833596073</v>
      </c>
      <c r="AB50" s="10">
        <f>50-AB32*25</f>
        <v>142.87461940898586</v>
      </c>
      <c r="AC50" s="35">
        <f>50-AC32*25</f>
        <v>139.39813342193867</v>
      </c>
      <c r="AD50" s="10">
        <f>50-AD32*25</f>
        <v>143.66974236095828</v>
      </c>
      <c r="AE50" s="35">
        <f>50-AE32*25</f>
        <v>125.89427079672497</v>
      </c>
      <c r="AF50" s="10">
        <f>50-AF32*25</f>
        <v>126.37087924956599</v>
      </c>
      <c r="AG50" s="35">
        <f>50-AG32*25</f>
        <v>114.69304764084464</v>
      </c>
    </row>
    <row r="51" spans="17:33" x14ac:dyDescent="0.2">
      <c r="Q51" s="1" t="s">
        <v>303</v>
      </c>
      <c r="R51">
        <v>1.1830000000000001</v>
      </c>
      <c r="S51">
        <v>4.0730000000000004</v>
      </c>
      <c r="T51">
        <v>-103.4979</v>
      </c>
      <c r="Y51" s="1" t="s">
        <v>303</v>
      </c>
      <c r="Z51" s="10">
        <f t="shared" ref="Z51:AG54" si="18">50-Z33*25</f>
        <v>112.42858060394008</v>
      </c>
      <c r="AA51" s="35">
        <f t="shared" si="18"/>
        <v>129.72779882674658</v>
      </c>
      <c r="AB51" s="10">
        <f t="shared" si="18"/>
        <v>135.1844042364537</v>
      </c>
      <c r="AC51" s="35">
        <f t="shared" si="18"/>
        <v>136.05493733496388</v>
      </c>
      <c r="AD51" s="10">
        <f t="shared" si="18"/>
        <v>133.740562182742</v>
      </c>
      <c r="AE51" s="35">
        <f t="shared" si="18"/>
        <v>119.29744152237771</v>
      </c>
      <c r="AF51" s="10">
        <f t="shared" si="18"/>
        <v>104.42487963598589</v>
      </c>
      <c r="AG51" s="35">
        <f t="shared" si="18"/>
        <v>91.995502411766154</v>
      </c>
    </row>
    <row r="52" spans="17:33" x14ac:dyDescent="0.2">
      <c r="Q52" s="1" t="s">
        <v>304</v>
      </c>
      <c r="R52">
        <v>1.304</v>
      </c>
      <c r="S52">
        <v>3.6259999999999999</v>
      </c>
      <c r="Y52" s="1" t="s">
        <v>304</v>
      </c>
      <c r="Z52" s="10">
        <f t="shared" si="18"/>
        <v>86.292519093956258</v>
      </c>
      <c r="AA52" s="35">
        <f t="shared" si="18"/>
        <v>141.59209112153258</v>
      </c>
      <c r="AB52" s="10">
        <f t="shared" si="18"/>
        <v>138.18285112076094</v>
      </c>
      <c r="AC52" s="35">
        <f t="shared" si="18"/>
        <v>139.78703004418122</v>
      </c>
      <c r="AD52" s="10">
        <f t="shared" si="18"/>
        <v>142.56854741392539</v>
      </c>
      <c r="AE52" s="35">
        <f t="shared" si="18"/>
        <v>144.73763167018518</v>
      </c>
      <c r="AF52" s="10">
        <f t="shared" si="18"/>
        <v>137.07236137137778</v>
      </c>
      <c r="AG52" s="35">
        <f t="shared" si="18"/>
        <v>102.10810986299791</v>
      </c>
    </row>
    <row r="53" spans="17:33" x14ac:dyDescent="0.2">
      <c r="Q53" s="1" t="s">
        <v>367</v>
      </c>
      <c r="R53">
        <v>1.4259999999999999</v>
      </c>
      <c r="S53">
        <v>3.7450000000000001</v>
      </c>
      <c r="T53">
        <v>-631.93060000000003</v>
      </c>
      <c r="Y53" s="1" t="s">
        <v>367</v>
      </c>
      <c r="Z53" s="10">
        <f t="shared" si="18"/>
        <v>66.188452955948151</v>
      </c>
      <c r="AA53" s="35">
        <f t="shared" si="18"/>
        <v>78.704428375980413</v>
      </c>
      <c r="AB53" s="10">
        <f t="shared" si="18"/>
        <v>95.124111902986684</v>
      </c>
      <c r="AC53" s="35">
        <f t="shared" si="18"/>
        <v>66.301721240932864</v>
      </c>
      <c r="AD53" s="10">
        <f t="shared" si="18"/>
        <v>70.285839625966801</v>
      </c>
      <c r="AE53" s="35">
        <f t="shared" si="18"/>
        <v>122.51677720909531</v>
      </c>
      <c r="AF53" s="10">
        <f t="shared" si="18"/>
        <v>45.835468706926584</v>
      </c>
      <c r="AG53" s="35">
        <f t="shared" si="18"/>
        <v>82.866238508983372</v>
      </c>
    </row>
    <row r="54" spans="17:33" x14ac:dyDescent="0.2">
      <c r="Q54" s="1" t="s">
        <v>368</v>
      </c>
      <c r="R54">
        <v>3.177</v>
      </c>
      <c r="S54">
        <v>3.206</v>
      </c>
      <c r="Y54" s="1" t="s">
        <v>368</v>
      </c>
      <c r="Z54" s="10">
        <f t="shared" si="18"/>
        <v>85.254056408987225</v>
      </c>
      <c r="AA54" s="35">
        <f t="shared" si="18"/>
        <v>92.525281650754096</v>
      </c>
      <c r="AB54" s="10">
        <f t="shared" si="18"/>
        <v>105.61518917153444</v>
      </c>
      <c r="AC54" s="35">
        <f t="shared" si="18"/>
        <v>91.154902753617904</v>
      </c>
      <c r="AD54" s="10">
        <f t="shared" si="18"/>
        <v>104.78893478857292</v>
      </c>
      <c r="AE54" s="35">
        <f t="shared" si="18"/>
        <v>117.07078500365967</v>
      </c>
      <c r="AF54" s="10">
        <f t="shared" si="18"/>
        <v>76.17013383463248</v>
      </c>
      <c r="AG54" s="35">
        <f t="shared" si="18"/>
        <v>92.278981975947346</v>
      </c>
    </row>
  </sheetData>
  <mergeCells count="1">
    <mergeCell ref="O4:O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B9367-F74E-3047-965A-69A0095DB905}">
  <dimension ref="A1:AB47"/>
  <sheetViews>
    <sheetView topLeftCell="E9" workbookViewId="0">
      <selection activeCell="S38" sqref="S38:S46"/>
    </sheetView>
  </sheetViews>
  <sheetFormatPr baseColWidth="10" defaultRowHeight="16" x14ac:dyDescent="0.2"/>
  <sheetData>
    <row r="1" spans="1:24" x14ac:dyDescent="0.2">
      <c r="A1" s="1" t="s">
        <v>0</v>
      </c>
      <c r="T1" t="s">
        <v>132</v>
      </c>
    </row>
    <row r="2" spans="1:24" x14ac:dyDescent="0.2">
      <c r="A2" s="1" t="s">
        <v>98</v>
      </c>
      <c r="B2">
        <v>27.211600000000001</v>
      </c>
    </row>
    <row r="3" spans="1:24" x14ac:dyDescent="0.2">
      <c r="A3" s="1" t="s">
        <v>90</v>
      </c>
      <c r="B3">
        <v>-188.9225659</v>
      </c>
      <c r="P3" t="s">
        <v>147</v>
      </c>
      <c r="Q3" t="s">
        <v>148</v>
      </c>
    </row>
    <row r="4" spans="1:24" x14ac:dyDescent="0.2">
      <c r="A4" s="1" t="s">
        <v>135</v>
      </c>
      <c r="B4">
        <f>$B$3+$B$19</f>
        <v>-632.7144859</v>
      </c>
      <c r="P4" t="s">
        <v>145</v>
      </c>
      <c r="Q4" t="s">
        <v>93</v>
      </c>
      <c r="R4">
        <v>-632.72732299999996</v>
      </c>
      <c r="S4" s="11">
        <f>(R4-($B$4))*$B$2</f>
        <v>-0.34931803035880488</v>
      </c>
    </row>
    <row r="5" spans="1:24" x14ac:dyDescent="0.2">
      <c r="P5" t="s">
        <v>139</v>
      </c>
      <c r="Q5" t="s">
        <v>94</v>
      </c>
      <c r="R5">
        <v>-632.72739999999999</v>
      </c>
      <c r="S5" s="11">
        <f>(R5-($B$4))*$B$2</f>
        <v>-0.35141332355970201</v>
      </c>
      <c r="T5">
        <v>-45.44</v>
      </c>
    </row>
    <row r="6" spans="1:24" x14ac:dyDescent="0.2">
      <c r="A6" s="1" t="s">
        <v>105</v>
      </c>
      <c r="B6" s="1"/>
      <c r="C6" s="1" t="s">
        <v>5</v>
      </c>
      <c r="D6" s="1"/>
      <c r="E6" s="1" t="s">
        <v>6</v>
      </c>
      <c r="F6" s="1"/>
      <c r="G6" s="1" t="s">
        <v>7</v>
      </c>
      <c r="H6" s="1"/>
      <c r="I6" s="1" t="s">
        <v>8</v>
      </c>
      <c r="J6" s="1"/>
      <c r="O6" s="19" t="s">
        <v>146</v>
      </c>
      <c r="P6" t="s">
        <v>140</v>
      </c>
      <c r="R6">
        <v>-632.74886400000003</v>
      </c>
      <c r="S6" s="11">
        <f>(R6-($B$4))*$B$2</f>
        <v>-0.93548310596071516</v>
      </c>
    </row>
    <row r="7" spans="1:24" x14ac:dyDescent="0.2">
      <c r="A7" t="s">
        <v>9</v>
      </c>
      <c r="B7">
        <v>-443.66649999999998</v>
      </c>
      <c r="C7" t="s">
        <v>111</v>
      </c>
      <c r="D7">
        <v>-632.69186000000002</v>
      </c>
      <c r="E7" t="s">
        <v>121</v>
      </c>
      <c r="F7">
        <v>-632.69925000000001</v>
      </c>
      <c r="G7" t="s">
        <v>76</v>
      </c>
      <c r="H7">
        <v>-632.66723000000002</v>
      </c>
      <c r="I7" t="s">
        <v>64</v>
      </c>
      <c r="J7">
        <v>-632.55597999999998</v>
      </c>
      <c r="O7" s="19"/>
      <c r="P7" t="s">
        <v>141</v>
      </c>
      <c r="Q7" t="s">
        <v>95</v>
      </c>
      <c r="R7">
        <v>-632.74892499999999</v>
      </c>
      <c r="S7" s="11">
        <f>(R7-($B$4))*$B$2</f>
        <v>-0.93714301355961782</v>
      </c>
    </row>
    <row r="8" spans="1:24" x14ac:dyDescent="0.2">
      <c r="A8" t="s">
        <v>106</v>
      </c>
      <c r="B8">
        <v>-443.73039999999997</v>
      </c>
      <c r="C8" t="s">
        <v>61</v>
      </c>
      <c r="D8">
        <v>-632.69186999999999</v>
      </c>
      <c r="E8" t="s">
        <v>60</v>
      </c>
      <c r="F8">
        <v>-632.72200999999995</v>
      </c>
      <c r="G8" t="s">
        <v>18</v>
      </c>
      <c r="H8">
        <v>-632.67376999999999</v>
      </c>
      <c r="I8" t="s">
        <v>120</v>
      </c>
      <c r="J8">
        <v>-632.55921999999998</v>
      </c>
      <c r="P8" t="s">
        <v>138</v>
      </c>
      <c r="Q8" t="s">
        <v>96</v>
      </c>
      <c r="R8">
        <v>-632.74229300000002</v>
      </c>
      <c r="S8" s="11">
        <f>(R8-($B$4))*$B$2</f>
        <v>-0.75667568236049476</v>
      </c>
      <c r="T8">
        <v>-255.53</v>
      </c>
      <c r="V8" t="s">
        <v>143</v>
      </c>
    </row>
    <row r="9" spans="1:24" x14ac:dyDescent="0.2">
      <c r="A9" t="s">
        <v>13</v>
      </c>
      <c r="B9">
        <v>-443.73070000000001</v>
      </c>
      <c r="C9" t="s">
        <v>112</v>
      </c>
      <c r="D9">
        <v>-632.70745999999997</v>
      </c>
      <c r="E9" t="s">
        <v>59</v>
      </c>
      <c r="F9">
        <v>-632.72600999999997</v>
      </c>
      <c r="G9" t="s">
        <v>51</v>
      </c>
      <c r="H9">
        <v>-632.67573000000004</v>
      </c>
      <c r="I9" t="s">
        <v>112</v>
      </c>
      <c r="J9">
        <v>-632.57204999999999</v>
      </c>
      <c r="S9" s="11"/>
      <c r="V9" t="s">
        <v>142</v>
      </c>
      <c r="W9">
        <v>-632.762607</v>
      </c>
      <c r="X9" s="11">
        <f>(W9-($B$4))*$B$2</f>
        <v>-1.3094521247600823</v>
      </c>
    </row>
    <row r="10" spans="1:24" x14ac:dyDescent="0.2">
      <c r="A10" t="s">
        <v>71</v>
      </c>
      <c r="B10">
        <v>-443.73074000000003</v>
      </c>
      <c r="C10" t="s">
        <v>113</v>
      </c>
      <c r="D10">
        <v>-632.71721000000002</v>
      </c>
      <c r="E10" t="s">
        <v>26</v>
      </c>
      <c r="F10">
        <v>-632.72731999999996</v>
      </c>
      <c r="G10" t="s">
        <v>115</v>
      </c>
      <c r="H10">
        <v>-632.69186999999999</v>
      </c>
      <c r="I10" t="s">
        <v>113</v>
      </c>
      <c r="J10">
        <v>-632.57961999999998</v>
      </c>
      <c r="S10" s="11"/>
      <c r="V10" t="s">
        <v>136</v>
      </c>
      <c r="W10">
        <v>-632.70240799999999</v>
      </c>
      <c r="X10" s="11">
        <f>(W10-($B$4))*$B$2</f>
        <v>0.32865898364022894</v>
      </c>
    </row>
    <row r="11" spans="1:24" x14ac:dyDescent="0.2">
      <c r="A11" t="s">
        <v>12</v>
      </c>
      <c r="B11">
        <v>-443.73075</v>
      </c>
      <c r="C11" t="s">
        <v>22</v>
      </c>
      <c r="D11">
        <v>-632.72731999999996</v>
      </c>
      <c r="E11" t="s">
        <v>122</v>
      </c>
      <c r="F11">
        <v>-632.72988999999995</v>
      </c>
      <c r="G11" t="s">
        <v>75</v>
      </c>
      <c r="H11">
        <v>-632.69476999999995</v>
      </c>
      <c r="I11" t="s">
        <v>115</v>
      </c>
      <c r="J11">
        <v>-632.57978000000003</v>
      </c>
      <c r="P11" t="s">
        <v>134</v>
      </c>
      <c r="Q11" t="s">
        <v>97</v>
      </c>
      <c r="R11">
        <v>-632.74886500000002</v>
      </c>
      <c r="S11" s="11">
        <f>(R11-($B$4))*$B$2</f>
        <v>-0.9355103175606464</v>
      </c>
    </row>
    <row r="12" spans="1:24" x14ac:dyDescent="0.2">
      <c r="A12" t="s">
        <v>107</v>
      </c>
      <c r="B12">
        <v>-443.73081000000002</v>
      </c>
      <c r="C12" t="s">
        <v>20</v>
      </c>
      <c r="D12">
        <v>-632.74886000000004</v>
      </c>
      <c r="E12" t="s">
        <v>15</v>
      </c>
      <c r="F12">
        <v>-632.74276999999995</v>
      </c>
      <c r="G12" t="s">
        <v>16</v>
      </c>
      <c r="H12">
        <v>-632.69692999999995</v>
      </c>
      <c r="I12" t="s">
        <v>28</v>
      </c>
      <c r="J12">
        <v>-632.58016999999995</v>
      </c>
      <c r="P12" t="s">
        <v>131</v>
      </c>
      <c r="Q12" t="s">
        <v>149</v>
      </c>
      <c r="R12">
        <v>-632.69552499999998</v>
      </c>
      <c r="S12" s="11">
        <f t="shared" ref="S12:S14" si="0">(R12-($B$4))*$B$2</f>
        <v>0.5159564264406693</v>
      </c>
      <c r="T12">
        <v>-464.22</v>
      </c>
    </row>
    <row r="13" spans="1:24" x14ac:dyDescent="0.2">
      <c r="A13" t="s">
        <v>108</v>
      </c>
      <c r="B13">
        <v>-443.73081999999999</v>
      </c>
      <c r="C13" t="s">
        <v>74</v>
      </c>
      <c r="D13">
        <v>-632.75108</v>
      </c>
      <c r="E13" t="s">
        <v>21</v>
      </c>
      <c r="F13">
        <v>-632.74886000000004</v>
      </c>
      <c r="G13" t="s">
        <v>71</v>
      </c>
      <c r="H13">
        <v>-632.69734000000005</v>
      </c>
      <c r="I13" t="s">
        <v>51</v>
      </c>
      <c r="J13">
        <v>-632.64143999999999</v>
      </c>
      <c r="P13" t="s">
        <v>133</v>
      </c>
      <c r="Q13" t="s">
        <v>150</v>
      </c>
      <c r="R13">
        <v>-632.72200699999996</v>
      </c>
      <c r="S13" s="11">
        <f t="shared" si="0"/>
        <v>-0.20466116475898349</v>
      </c>
    </row>
    <row r="14" spans="1:24" x14ac:dyDescent="0.2">
      <c r="A14" t="s">
        <v>30</v>
      </c>
      <c r="B14">
        <v>-443.73638999999997</v>
      </c>
      <c r="C14" t="s">
        <v>14</v>
      </c>
      <c r="D14">
        <v>-632.75268000000005</v>
      </c>
      <c r="E14" t="s">
        <v>48</v>
      </c>
      <c r="F14">
        <v>-632.74887000000001</v>
      </c>
      <c r="G14" t="s">
        <v>116</v>
      </c>
      <c r="H14">
        <v>-632.70669999999996</v>
      </c>
      <c r="I14" t="s">
        <v>26</v>
      </c>
      <c r="J14">
        <v>-632.64980000000003</v>
      </c>
      <c r="P14" t="s">
        <v>144</v>
      </c>
      <c r="Q14" t="s">
        <v>151</v>
      </c>
      <c r="R14">
        <v>-632.71713</v>
      </c>
      <c r="S14" s="11">
        <f t="shared" si="0"/>
        <v>-7.1950191559937593E-2</v>
      </c>
      <c r="T14">
        <v>-152.13999999999999</v>
      </c>
    </row>
    <row r="15" spans="1:24" x14ac:dyDescent="0.2">
      <c r="A15" t="s">
        <v>109</v>
      </c>
      <c r="B15">
        <v>-443.7364</v>
      </c>
      <c r="C15" t="s">
        <v>70</v>
      </c>
      <c r="D15">
        <v>-632.76018999999997</v>
      </c>
      <c r="E15" t="s">
        <v>114</v>
      </c>
      <c r="F15">
        <v>-632.76018999999997</v>
      </c>
      <c r="G15" t="s">
        <v>117</v>
      </c>
      <c r="H15">
        <v>-632.72200999999995</v>
      </c>
      <c r="I15" t="s">
        <v>17</v>
      </c>
      <c r="J15">
        <v>-632.65323999999998</v>
      </c>
      <c r="P15" t="s">
        <v>137</v>
      </c>
      <c r="Q15" t="s">
        <v>152</v>
      </c>
      <c r="R15">
        <v>-632.75575000000003</v>
      </c>
      <c r="S15" s="11">
        <f>(R15-($B$4))*$B$2</f>
        <v>-1.1228621835609494</v>
      </c>
    </row>
    <row r="16" spans="1:24" x14ac:dyDescent="0.2">
      <c r="A16" t="s">
        <v>21</v>
      </c>
      <c r="B16">
        <v>-443.79189000000002</v>
      </c>
      <c r="C16" t="s">
        <v>114</v>
      </c>
      <c r="D16">
        <v>-632.76265999999998</v>
      </c>
      <c r="E16" t="s">
        <v>63</v>
      </c>
      <c r="F16">
        <v>-632.76265999999998</v>
      </c>
      <c r="G16" t="s">
        <v>65</v>
      </c>
      <c r="H16">
        <v>-632.72680000000003</v>
      </c>
      <c r="I16" t="s">
        <v>107</v>
      </c>
      <c r="J16">
        <v>-632.68697999999995</v>
      </c>
    </row>
    <row r="17" spans="1:28" x14ac:dyDescent="0.2">
      <c r="A17" t="s">
        <v>22</v>
      </c>
      <c r="B17">
        <v>-443.7919</v>
      </c>
      <c r="C17" t="s">
        <v>45</v>
      </c>
      <c r="D17">
        <v>-632.76598000000001</v>
      </c>
      <c r="E17" t="s">
        <v>123</v>
      </c>
      <c r="F17">
        <v>-632.76318000000003</v>
      </c>
      <c r="G17" t="s">
        <v>64</v>
      </c>
      <c r="H17">
        <v>-632.72731999999996</v>
      </c>
      <c r="I17" t="s">
        <v>124</v>
      </c>
      <c r="J17">
        <v>-632.69138999999996</v>
      </c>
    </row>
    <row r="18" spans="1:28" x14ac:dyDescent="0.2">
      <c r="A18" t="s">
        <v>23</v>
      </c>
      <c r="B18">
        <v>-443.79190999999997</v>
      </c>
      <c r="C18" t="s">
        <v>49</v>
      </c>
      <c r="D18">
        <v>-632.77146000000005</v>
      </c>
      <c r="G18" t="s">
        <v>70</v>
      </c>
      <c r="H18">
        <v>-632.72920999999997</v>
      </c>
      <c r="I18" t="s">
        <v>32</v>
      </c>
      <c r="J18">
        <v>-632.69466999999997</v>
      </c>
    </row>
    <row r="19" spans="1:28" x14ac:dyDescent="0.2">
      <c r="A19" t="s">
        <v>110</v>
      </c>
      <c r="B19">
        <v>-443.79192</v>
      </c>
      <c r="G19" t="s">
        <v>69</v>
      </c>
      <c r="H19">
        <v>-632.73212000000001</v>
      </c>
      <c r="I19" t="s">
        <v>125</v>
      </c>
      <c r="J19">
        <v>-632.69551999999999</v>
      </c>
      <c r="Q19">
        <v>1</v>
      </c>
      <c r="R19">
        <v>3</v>
      </c>
      <c r="S19">
        <v>5</v>
      </c>
      <c r="T19">
        <v>7</v>
      </c>
      <c r="U19">
        <v>9</v>
      </c>
    </row>
    <row r="20" spans="1:28" x14ac:dyDescent="0.2">
      <c r="G20" t="s">
        <v>20</v>
      </c>
      <c r="H20">
        <v>-632.74276999999995</v>
      </c>
      <c r="I20" t="s">
        <v>49</v>
      </c>
      <c r="J20">
        <v>-632.70240999999999</v>
      </c>
      <c r="P20" s="26" t="s">
        <v>105</v>
      </c>
      <c r="Q20">
        <f>B19</f>
        <v>-443.79192</v>
      </c>
      <c r="R20">
        <v>-443.7686769</v>
      </c>
      <c r="S20">
        <v>-443.764883</v>
      </c>
      <c r="T20">
        <v>-443.77406639999998</v>
      </c>
      <c r="U20">
        <v>-443.77123210000002</v>
      </c>
    </row>
    <row r="21" spans="1:28" x14ac:dyDescent="0.2">
      <c r="G21" t="s">
        <v>72</v>
      </c>
      <c r="H21">
        <v>-632.74647000000004</v>
      </c>
      <c r="I21" t="s">
        <v>18</v>
      </c>
      <c r="J21">
        <v>-632.72711000000004</v>
      </c>
      <c r="P21" s="26" t="s">
        <v>463</v>
      </c>
      <c r="Q21" s="27">
        <f>Q20+$B$3</f>
        <v>-632.7144859</v>
      </c>
      <c r="R21" s="27">
        <f t="shared" ref="R21:T21" si="1">R20+$B$3</f>
        <v>-632.69124280000005</v>
      </c>
      <c r="S21" s="27">
        <f t="shared" si="1"/>
        <v>-632.68744889999994</v>
      </c>
      <c r="T21" s="27">
        <f t="shared" si="1"/>
        <v>-632.69663229999992</v>
      </c>
      <c r="U21" s="27">
        <f>U20+$B$3</f>
        <v>-632.69379800000002</v>
      </c>
      <c r="X21" s="9">
        <f>(Q21-$Q$21)*$B$2</f>
        <v>0</v>
      </c>
      <c r="Y21" s="9">
        <f t="shared" ref="Y21:AB21" si="2">(R21-$Q$21)*$B$2</f>
        <v>0.63248193995850654</v>
      </c>
      <c r="Z21" s="9">
        <f t="shared" si="2"/>
        <v>0.73572002920173951</v>
      </c>
      <c r="AA21" s="9">
        <f t="shared" si="2"/>
        <v>0.48582502176218795</v>
      </c>
      <c r="AB21" s="9">
        <f t="shared" si="2"/>
        <v>0.56295085963957658</v>
      </c>
    </row>
    <row r="22" spans="1:28" x14ac:dyDescent="0.2">
      <c r="G22" t="s">
        <v>63</v>
      </c>
      <c r="H22">
        <v>-632.74874999999997</v>
      </c>
      <c r="I22" t="s">
        <v>36</v>
      </c>
      <c r="J22">
        <v>-632.72731999999996</v>
      </c>
      <c r="P22" s="1" t="s">
        <v>93</v>
      </c>
      <c r="Q22">
        <v>-632.72732280000002</v>
      </c>
      <c r="R22">
        <v>-632.72099600000001</v>
      </c>
      <c r="S22">
        <v>-632.72489810000002</v>
      </c>
      <c r="T22">
        <v>-632.73563009999998</v>
      </c>
      <c r="U22">
        <v>-632.70794090000004</v>
      </c>
      <c r="W22" s="26" t="s">
        <v>93</v>
      </c>
      <c r="X22" s="9">
        <f t="shared" ref="X22:X32" si="3">(Q22-$Q$21)*$B$2</f>
        <v>-0.34931258804067478</v>
      </c>
      <c r="Y22" s="9">
        <f t="shared" ref="Y22:Y31" si="4">(R22-$Q$21)*$B$2</f>
        <v>-0.17715023716038267</v>
      </c>
      <c r="Z22" s="9">
        <f t="shared" ref="Z22:Z31" si="5">(S22-$Q$21)*$B$2</f>
        <v>-0.28333262152051314</v>
      </c>
      <c r="AA22" s="9">
        <f t="shared" ref="AA22:AA31" si="6">(T22-$Q$21)*$B$2</f>
        <v>-0.57536751271947284</v>
      </c>
      <c r="AB22" s="9">
        <f t="shared" ref="AB22:AB31" si="7">(U22-$Q$21)*$B$2</f>
        <v>0.17809992199891303</v>
      </c>
    </row>
    <row r="23" spans="1:28" x14ac:dyDescent="0.2">
      <c r="G23" t="s">
        <v>21</v>
      </c>
      <c r="H23">
        <v>-632.74886000000004</v>
      </c>
      <c r="I23" t="s">
        <v>35</v>
      </c>
      <c r="J23">
        <v>-632.72739999999999</v>
      </c>
      <c r="P23" s="1" t="s">
        <v>94</v>
      </c>
      <c r="Q23">
        <v>-632.72739999999999</v>
      </c>
      <c r="R23">
        <v>-632.72671930000001</v>
      </c>
      <c r="S23">
        <v>-632.7270006</v>
      </c>
      <c r="T23">
        <v>-632.74075430000005</v>
      </c>
      <c r="U23">
        <v>-632.70392960000004</v>
      </c>
      <c r="W23" s="37" t="s">
        <v>94</v>
      </c>
      <c r="X23" s="38">
        <f t="shared" si="3"/>
        <v>-0.35141332355970201</v>
      </c>
      <c r="Y23" s="38">
        <f t="shared" si="4"/>
        <v>-0.33289038744037325</v>
      </c>
      <c r="Z23" s="38">
        <f t="shared" si="5"/>
        <v>-0.34054501051991815</v>
      </c>
      <c r="AA23" s="38">
        <f t="shared" si="6"/>
        <v>-0.71480519344133453</v>
      </c>
      <c r="AB23" s="38">
        <f t="shared" si="7"/>
        <v>0.2872538130789658</v>
      </c>
    </row>
    <row r="24" spans="1:28" x14ac:dyDescent="0.2">
      <c r="G24" t="s">
        <v>39</v>
      </c>
      <c r="H24">
        <v>-632.74985000000004</v>
      </c>
      <c r="I24" t="s">
        <v>59</v>
      </c>
      <c r="J24">
        <v>-632.72798</v>
      </c>
      <c r="P24" s="1" t="s">
        <v>95</v>
      </c>
      <c r="Q24">
        <v>-632.74886489999994</v>
      </c>
      <c r="R24">
        <v>-632.76135299999999</v>
      </c>
      <c r="S24">
        <v>-632.76232270000003</v>
      </c>
      <c r="T24">
        <v>-632.77128660000005</v>
      </c>
      <c r="U24">
        <v>-632.72961250000003</v>
      </c>
      <c r="W24" s="37" t="s">
        <v>95</v>
      </c>
      <c r="X24" s="38">
        <f t="shared" si="3"/>
        <v>-0.9355075963984878</v>
      </c>
      <c r="Y24" s="38">
        <f t="shared" si="4"/>
        <v>-1.2753287783596148</v>
      </c>
      <c r="Z24" s="38">
        <f t="shared" si="5"/>
        <v>-1.3017158668807436</v>
      </c>
      <c r="AA24" s="38">
        <f t="shared" si="6"/>
        <v>-1.5456379281214543</v>
      </c>
      <c r="AB24" s="38">
        <f t="shared" si="7"/>
        <v>-0.41161898856083057</v>
      </c>
    </row>
    <row r="25" spans="1:28" x14ac:dyDescent="0.2">
      <c r="G25" t="s">
        <v>118</v>
      </c>
      <c r="H25">
        <v>-632.75229000000002</v>
      </c>
      <c r="I25" t="s">
        <v>70</v>
      </c>
      <c r="J25">
        <v>-632.72860000000003</v>
      </c>
      <c r="P25" s="1" t="s">
        <v>96</v>
      </c>
      <c r="Q25">
        <v>-632.74229319999995</v>
      </c>
      <c r="R25">
        <v>-632.72689590000005</v>
      </c>
      <c r="S25">
        <v>-632.73568020000005</v>
      </c>
      <c r="T25">
        <v>-632.75480760000005</v>
      </c>
      <c r="U25">
        <v>-632.72771439999997</v>
      </c>
      <c r="W25" s="26" t="s">
        <v>96</v>
      </c>
      <c r="X25" s="9">
        <f t="shared" si="3"/>
        <v>-0.75668112467862481</v>
      </c>
      <c r="Y25" s="9">
        <f t="shared" si="4"/>
        <v>-0.33769595600123348</v>
      </c>
      <c r="Z25" s="9">
        <f t="shared" si="5"/>
        <v>-0.57673081388128999</v>
      </c>
      <c r="AA25" s="9">
        <f t="shared" si="6"/>
        <v>-1.0972179717213479</v>
      </c>
      <c r="AB25" s="9">
        <f t="shared" si="7"/>
        <v>-0.35996865059913835</v>
      </c>
    </row>
    <row r="26" spans="1:28" x14ac:dyDescent="0.2">
      <c r="G26" t="s">
        <v>114</v>
      </c>
      <c r="H26">
        <v>-632.75575000000003</v>
      </c>
      <c r="I26" t="s">
        <v>76</v>
      </c>
      <c r="J26">
        <v>-632.74197000000004</v>
      </c>
      <c r="P26" s="1" t="s">
        <v>97</v>
      </c>
      <c r="Q26">
        <v>-632.74886489999994</v>
      </c>
      <c r="R26">
        <v>-632.76135299999999</v>
      </c>
      <c r="S26">
        <v>-632.76232270000003</v>
      </c>
      <c r="T26">
        <v>-632.77128660000005</v>
      </c>
      <c r="U26">
        <v>-632.72961239999995</v>
      </c>
      <c r="W26" s="26" t="s">
        <v>97</v>
      </c>
      <c r="X26" s="9">
        <f t="shared" si="3"/>
        <v>-0.9355075963984878</v>
      </c>
      <c r="Y26" s="9">
        <f t="shared" si="4"/>
        <v>-1.2753287783596148</v>
      </c>
      <c r="Z26" s="9">
        <f t="shared" si="5"/>
        <v>-1.3017158668807436</v>
      </c>
      <c r="AA26" s="9">
        <f t="shared" si="6"/>
        <v>-1.5456379281214543</v>
      </c>
      <c r="AB26" s="9">
        <f t="shared" si="7"/>
        <v>-0.41161626739867191</v>
      </c>
    </row>
    <row r="27" spans="1:28" x14ac:dyDescent="0.2">
      <c r="G27" t="s">
        <v>108</v>
      </c>
      <c r="H27">
        <v>-632.75945000000002</v>
      </c>
      <c r="I27" t="s">
        <v>37</v>
      </c>
      <c r="J27">
        <v>-632.74229000000003</v>
      </c>
      <c r="P27" s="1" t="s">
        <v>149</v>
      </c>
      <c r="Q27">
        <v>-632.69552469999996</v>
      </c>
      <c r="R27">
        <v>-632.71123780000005</v>
      </c>
      <c r="S27">
        <v>-632.71679789999996</v>
      </c>
      <c r="T27">
        <v>-632.71226479999996</v>
      </c>
      <c r="U27">
        <v>-632.70492160000003</v>
      </c>
      <c r="W27" s="26" t="s">
        <v>151</v>
      </c>
      <c r="X27" s="9">
        <f t="shared" si="3"/>
        <v>0.51596458992095806</v>
      </c>
      <c r="Y27" s="9">
        <f t="shared" si="4"/>
        <v>8.838599795865798E-2</v>
      </c>
      <c r="Z27" s="9">
        <f t="shared" si="5"/>
        <v>-6.2913219198933029E-2</v>
      </c>
      <c r="AA27" s="9">
        <f t="shared" si="6"/>
        <v>6.0439684761156423E-2</v>
      </c>
      <c r="AB27" s="9">
        <f t="shared" si="7"/>
        <v>0.26025990587905962</v>
      </c>
    </row>
    <row r="28" spans="1:28" x14ac:dyDescent="0.2">
      <c r="G28" t="s">
        <v>29</v>
      </c>
      <c r="H28">
        <v>-632.76017999999999</v>
      </c>
      <c r="I28" t="s">
        <v>52</v>
      </c>
      <c r="J28">
        <v>-632.74271999999996</v>
      </c>
      <c r="P28" s="1" t="s">
        <v>150</v>
      </c>
      <c r="Q28">
        <v>-632.72200710000004</v>
      </c>
      <c r="R28">
        <v>-632.74845600000003</v>
      </c>
      <c r="S28">
        <v>-632.74827130000006</v>
      </c>
      <c r="T28">
        <v>-632.74719449999998</v>
      </c>
      <c r="U28">
        <v>-632.74250629999995</v>
      </c>
      <c r="W28" s="26" t="s">
        <v>150</v>
      </c>
      <c r="X28" s="9">
        <f t="shared" si="3"/>
        <v>-0.20466388592114212</v>
      </c>
      <c r="Y28" s="9">
        <f t="shared" si="4"/>
        <v>-0.92438077316090339</v>
      </c>
      <c r="Z28" s="9">
        <f t="shared" si="5"/>
        <v>-0.91935479064152781</v>
      </c>
      <c r="AA28" s="9">
        <f t="shared" si="6"/>
        <v>-0.89005333975940426</v>
      </c>
      <c r="AB28" s="9">
        <f t="shared" si="7"/>
        <v>-0.76247991663852421</v>
      </c>
    </row>
    <row r="29" spans="1:28" x14ac:dyDescent="0.2">
      <c r="G29" t="s">
        <v>119</v>
      </c>
      <c r="H29">
        <v>-632.76018999999997</v>
      </c>
      <c r="I29" t="s">
        <v>48</v>
      </c>
      <c r="J29">
        <v>-632.74369999999999</v>
      </c>
      <c r="P29" s="1" t="s">
        <v>151</v>
      </c>
      <c r="Q29">
        <v>-632.71713050000005</v>
      </c>
      <c r="R29">
        <v>-632.74432109999998</v>
      </c>
      <c r="S29">
        <v>-632.7373685</v>
      </c>
      <c r="T29">
        <v>-632.73754380000003</v>
      </c>
      <c r="U29">
        <v>-632.73218369999995</v>
      </c>
      <c r="W29" s="26" t="s">
        <v>151</v>
      </c>
      <c r="X29" s="9">
        <f t="shared" si="3"/>
        <v>-7.1963797361450046E-2</v>
      </c>
      <c r="Y29" s="9">
        <f t="shared" si="4"/>
        <v>-0.81186352831944275</v>
      </c>
      <c r="Z29" s="9">
        <f t="shared" si="5"/>
        <v>-0.62267215816007182</v>
      </c>
      <c r="AA29" s="9">
        <f t="shared" si="6"/>
        <v>-0.62744235164071205</v>
      </c>
      <c r="AB29" s="9">
        <f t="shared" si="7"/>
        <v>-0.4815854544786613</v>
      </c>
    </row>
    <row r="30" spans="1:28" x14ac:dyDescent="0.2">
      <c r="G30" t="s">
        <v>48</v>
      </c>
      <c r="H30">
        <v>-632.76265999999998</v>
      </c>
      <c r="I30" t="s">
        <v>126</v>
      </c>
      <c r="J30">
        <v>-632.75752</v>
      </c>
      <c r="P30" s="1" t="s">
        <v>152</v>
      </c>
      <c r="Q30">
        <v>-632.75574989999996</v>
      </c>
      <c r="R30">
        <v>-632.76160609999999</v>
      </c>
      <c r="S30">
        <v>-632.76473729999998</v>
      </c>
      <c r="T30">
        <v>-632.77333169999997</v>
      </c>
      <c r="U30">
        <v>-632.75241089999997</v>
      </c>
      <c r="W30" s="26" t="s">
        <v>152</v>
      </c>
      <c r="X30" s="9">
        <f t="shared" si="3"/>
        <v>-1.1228594623987906</v>
      </c>
      <c r="Y30" s="9">
        <f t="shared" si="4"/>
        <v>-1.2822160343198596</v>
      </c>
      <c r="Z30" s="9">
        <f t="shared" si="5"/>
        <v>-1.3674209962394337</v>
      </c>
      <c r="AA30" s="9">
        <f t="shared" si="6"/>
        <v>-1.6012883712792343</v>
      </c>
      <c r="AB30" s="9">
        <f t="shared" si="7"/>
        <v>-1.0319999299992626</v>
      </c>
    </row>
    <row r="31" spans="1:28" x14ac:dyDescent="0.2">
      <c r="G31" t="s">
        <v>38</v>
      </c>
      <c r="H31">
        <v>-632.76318000000003</v>
      </c>
      <c r="P31" s="1" t="s">
        <v>225</v>
      </c>
      <c r="Q31">
        <v>-632.66239640000003</v>
      </c>
      <c r="R31">
        <v>-632.67015430000004</v>
      </c>
      <c r="S31">
        <v>-632.66545740000004</v>
      </c>
      <c r="T31">
        <v>-632.67062620000002</v>
      </c>
      <c r="U31">
        <v>-632.65420059999997</v>
      </c>
      <c r="W31" s="1" t="s">
        <v>225</v>
      </c>
      <c r="X31" s="9">
        <f t="shared" si="3"/>
        <v>1.4174386381990607</v>
      </c>
      <c r="Y31" s="9">
        <f t="shared" si="4"/>
        <v>1.2063337665590219</v>
      </c>
      <c r="Z31" s="9">
        <f t="shared" si="5"/>
        <v>1.3341439305989948</v>
      </c>
      <c r="AA31" s="9">
        <f t="shared" si="6"/>
        <v>1.1934926125195786</v>
      </c>
      <c r="AB31" s="9">
        <f t="shared" si="7"/>
        <v>1.6404594694808787</v>
      </c>
    </row>
    <row r="32" spans="1:28" x14ac:dyDescent="0.2">
      <c r="G32" t="s">
        <v>45</v>
      </c>
      <c r="H32">
        <v>-632.76502000000005</v>
      </c>
      <c r="P32" s="1" t="s">
        <v>226</v>
      </c>
      <c r="Q32">
        <v>-632.68530390000001</v>
      </c>
      <c r="R32">
        <v>-632.68799979999994</v>
      </c>
      <c r="S32">
        <v>-632.68912120000005</v>
      </c>
      <c r="T32">
        <v>-632.68999150000002</v>
      </c>
      <c r="U32">
        <v>-632.68294639999999</v>
      </c>
      <c r="W32" s="1" t="s">
        <v>226</v>
      </c>
      <c r="X32" s="9">
        <f t="shared" si="3"/>
        <v>0.79408891119977154</v>
      </c>
      <c r="Y32" s="9">
        <f t="shared" ref="Y32" si="8">(R32-$Q$21)*$B$2</f>
        <v>0.72072915876153654</v>
      </c>
      <c r="Z32" s="9">
        <f t="shared" ref="Z32" si="9">(S32-$Q$21)*$B$2</f>
        <v>0.69021407051876482</v>
      </c>
      <c r="AA32" s="9">
        <f t="shared" ref="AA32" si="10">(T32-$Q$21)*$B$2</f>
        <v>0.66653181503946901</v>
      </c>
      <c r="AB32" s="9">
        <f t="shared" ref="AB32" si="11">(U32-$Q$21)*$B$2</f>
        <v>0.85824025820021899</v>
      </c>
    </row>
    <row r="33" spans="7:28" x14ac:dyDescent="0.2">
      <c r="G33" t="s">
        <v>43</v>
      </c>
      <c r="H33">
        <v>-632.76594999999998</v>
      </c>
    </row>
    <row r="34" spans="7:28" x14ac:dyDescent="0.2">
      <c r="G34" t="s">
        <v>111</v>
      </c>
      <c r="H34">
        <v>-632.76595999999995</v>
      </c>
    </row>
    <row r="35" spans="7:28" x14ac:dyDescent="0.2">
      <c r="G35" t="s">
        <v>42</v>
      </c>
      <c r="H35">
        <v>-632.78030000000001</v>
      </c>
    </row>
    <row r="36" spans="7:28" x14ac:dyDescent="0.2">
      <c r="G36" t="s">
        <v>120</v>
      </c>
      <c r="H36">
        <v>-632.78030999999999</v>
      </c>
      <c r="W36" s="26"/>
      <c r="X36" s="10">
        <f>50-X21*25</f>
        <v>50</v>
      </c>
      <c r="Y36" s="10">
        <f>50-Y21*25</f>
        <v>34.187951501037332</v>
      </c>
      <c r="Z36" s="10">
        <f>50-Z21*25</f>
        <v>31.606999269956511</v>
      </c>
      <c r="AA36" s="10">
        <f>50-AA21*25</f>
        <v>37.854374455945305</v>
      </c>
      <c r="AB36" s="10">
        <f>50-AB21*25</f>
        <v>35.926228509010585</v>
      </c>
    </row>
    <row r="37" spans="7:28" x14ac:dyDescent="0.2">
      <c r="P37" s="26" t="s">
        <v>93</v>
      </c>
      <c r="Q37">
        <v>1.1859999999999999</v>
      </c>
      <c r="R37">
        <v>1.1919999999999999</v>
      </c>
      <c r="W37" s="26" t="s">
        <v>93</v>
      </c>
      <c r="X37" s="10">
        <f>50-X22*25</f>
        <v>58.732814701016871</v>
      </c>
      <c r="Y37" s="10">
        <f>50-Y22*25</f>
        <v>54.428755929009569</v>
      </c>
      <c r="Z37" s="10">
        <f>50-Z22*25</f>
        <v>57.083315538012826</v>
      </c>
      <c r="AA37" s="10">
        <f>50-AA22*25</f>
        <v>64.384187817986827</v>
      </c>
      <c r="AB37" s="10">
        <f>50-AB22*25</f>
        <v>45.547501950027176</v>
      </c>
    </row>
    <row r="38" spans="7:28" x14ac:dyDescent="0.2">
      <c r="P38" s="37" t="s">
        <v>94</v>
      </c>
      <c r="Q38" s="45">
        <v>1.224</v>
      </c>
      <c r="R38" s="45">
        <v>1.248</v>
      </c>
      <c r="S38">
        <v>-45.442300000000003</v>
      </c>
      <c r="W38" s="37" t="s">
        <v>94</v>
      </c>
      <c r="X38" s="39">
        <f>50-X23*25</f>
        <v>58.785333088992552</v>
      </c>
      <c r="Y38" s="39">
        <f>50-Y23*25</f>
        <v>58.322259686009332</v>
      </c>
      <c r="Z38" s="39">
        <f>50-Z23*25</f>
        <v>58.513625262997955</v>
      </c>
      <c r="AA38" s="39">
        <f>50-AA23*25</f>
        <v>67.870129836033357</v>
      </c>
      <c r="AB38" s="39">
        <f>50-AB23*25</f>
        <v>42.818654673025854</v>
      </c>
    </row>
    <row r="39" spans="7:28" x14ac:dyDescent="0.2">
      <c r="P39" s="37" t="s">
        <v>95</v>
      </c>
      <c r="Q39" s="45">
        <v>1.256</v>
      </c>
      <c r="R39" s="45">
        <v>1.2689999999999999</v>
      </c>
      <c r="W39" s="37" t="s">
        <v>95</v>
      </c>
      <c r="X39" s="39">
        <f>50-X24*25</f>
        <v>73.387689909962191</v>
      </c>
      <c r="Y39" s="39">
        <f>50-Y24*25</f>
        <v>81.883219458990368</v>
      </c>
      <c r="Z39" s="39">
        <f>50-Z24*25</f>
        <v>82.5428966720186</v>
      </c>
      <c r="AA39" s="39">
        <f>50-AA24*25</f>
        <v>88.640948203036359</v>
      </c>
      <c r="AB39" s="39">
        <f>50-AB24*25</f>
        <v>60.29047471402076</v>
      </c>
    </row>
    <row r="40" spans="7:28" x14ac:dyDescent="0.2">
      <c r="P40" s="26" t="s">
        <v>96</v>
      </c>
      <c r="Q40">
        <v>1.2470000000000001</v>
      </c>
      <c r="R40">
        <v>1.3180000000000001</v>
      </c>
      <c r="S40">
        <v>-255.52260000000001</v>
      </c>
      <c r="W40" s="26" t="s">
        <v>96</v>
      </c>
      <c r="X40" s="10">
        <f>50-X25*25</f>
        <v>68.917028116965625</v>
      </c>
      <c r="Y40" s="10">
        <f>50-Y25*25</f>
        <v>58.442398900030838</v>
      </c>
      <c r="Z40" s="10">
        <f>50-Z25*25</f>
        <v>64.418270347032248</v>
      </c>
      <c r="AA40" s="10">
        <f>50-AA25*25</f>
        <v>77.430449293033703</v>
      </c>
      <c r="AB40" s="10">
        <f>50-AB25*25</f>
        <v>58.999216264978458</v>
      </c>
    </row>
    <row r="41" spans="7:28" x14ac:dyDescent="0.2">
      <c r="P41" s="26" t="s">
        <v>97</v>
      </c>
      <c r="Q41">
        <v>1.256</v>
      </c>
      <c r="R41">
        <v>1.2689999999999999</v>
      </c>
      <c r="W41" s="26" t="s">
        <v>97</v>
      </c>
      <c r="X41" s="10">
        <f>50-X26*25</f>
        <v>73.387689909962191</v>
      </c>
      <c r="Y41" s="10">
        <f>50-Y26*25</f>
        <v>81.883219458990368</v>
      </c>
      <c r="Z41" s="10">
        <f>50-Z26*25</f>
        <v>82.5428966720186</v>
      </c>
      <c r="AA41" s="10">
        <f>50-AA26*25</f>
        <v>88.640948203036359</v>
      </c>
      <c r="AB41" s="10">
        <f>50-AB26*25</f>
        <v>60.290406684966797</v>
      </c>
    </row>
    <row r="42" spans="7:28" x14ac:dyDescent="0.2">
      <c r="P42" s="26" t="s">
        <v>151</v>
      </c>
      <c r="Q42">
        <v>1.19</v>
      </c>
      <c r="R42">
        <v>1.9279999999999999</v>
      </c>
      <c r="S42">
        <v>-464.21699999999998</v>
      </c>
      <c r="W42" s="26" t="s">
        <v>151</v>
      </c>
      <c r="X42" s="10">
        <f>50-X27*25</f>
        <v>37.100885251976052</v>
      </c>
      <c r="Y42" s="10">
        <f>50-Y27*25</f>
        <v>47.790350051033549</v>
      </c>
      <c r="Z42" s="10">
        <f>50-Z27*25</f>
        <v>51.572830479973327</v>
      </c>
      <c r="AA42" s="10">
        <f>50-AA27*25</f>
        <v>48.489007880971087</v>
      </c>
      <c r="AB42" s="10">
        <f>50-AB27*25</f>
        <v>43.493502353023509</v>
      </c>
    </row>
    <row r="43" spans="7:28" x14ac:dyDescent="0.2">
      <c r="P43" s="26" t="s">
        <v>150</v>
      </c>
      <c r="Q43">
        <v>1.1779999999999999</v>
      </c>
      <c r="R43">
        <v>3.371</v>
      </c>
      <c r="W43" s="26" t="s">
        <v>150</v>
      </c>
      <c r="X43" s="10">
        <f>50-X28*25</f>
        <v>55.116597148028553</v>
      </c>
      <c r="Y43" s="10">
        <f>50-Y28*25</f>
        <v>73.109519329022589</v>
      </c>
      <c r="Z43" s="10">
        <f>50-Z28*25</f>
        <v>72.983869766038197</v>
      </c>
      <c r="AA43" s="10">
        <f>50-AA28*25</f>
        <v>72.251333493985101</v>
      </c>
      <c r="AB43" s="10">
        <f>50-AB28*25</f>
        <v>69.061997915963104</v>
      </c>
    </row>
    <row r="44" spans="7:28" x14ac:dyDescent="0.2">
      <c r="P44" s="26" t="s">
        <v>151</v>
      </c>
      <c r="Q44">
        <v>1.179</v>
      </c>
      <c r="R44">
        <v>3.2050000000000001</v>
      </c>
      <c r="S44">
        <v>-152.13990000000001</v>
      </c>
      <c r="W44" s="26" t="s">
        <v>151</v>
      </c>
      <c r="X44" s="10">
        <f>50-X29*25</f>
        <v>51.799094934036248</v>
      </c>
      <c r="Y44" s="10">
        <f>50-Y29*25</f>
        <v>70.296588207986076</v>
      </c>
      <c r="Z44" s="10">
        <f>50-Z29*25</f>
        <v>65.566803954001799</v>
      </c>
      <c r="AA44" s="10">
        <f>50-AA29*25</f>
        <v>65.6860587910178</v>
      </c>
      <c r="AB44" s="10">
        <f>50-AB29*25</f>
        <v>62.039636361966529</v>
      </c>
    </row>
    <row r="45" spans="7:28" x14ac:dyDescent="0.2">
      <c r="P45" s="26" t="s">
        <v>152</v>
      </c>
      <c r="Q45">
        <v>1.224</v>
      </c>
      <c r="R45">
        <v>3.101</v>
      </c>
      <c r="W45" s="26" t="s">
        <v>152</v>
      </c>
      <c r="X45" s="10">
        <f>50-X30*25</f>
        <v>78.07148655996977</v>
      </c>
      <c r="Y45" s="10">
        <f>50-Y30*25</f>
        <v>82.055400857996489</v>
      </c>
      <c r="Z45" s="10">
        <f>50-Z30*25</f>
        <v>84.185524905985844</v>
      </c>
      <c r="AA45" s="10">
        <f>50-AA30*25</f>
        <v>90.032209281980855</v>
      </c>
      <c r="AB45" s="10">
        <f>50-AB30*25</f>
        <v>75.79999824998157</v>
      </c>
    </row>
    <row r="46" spans="7:28" x14ac:dyDescent="0.2">
      <c r="P46" s="1" t="s">
        <v>225</v>
      </c>
      <c r="Q46">
        <v>1.986</v>
      </c>
      <c r="R46">
        <v>3.27</v>
      </c>
      <c r="S46">
        <v>-371.87909999999999</v>
      </c>
      <c r="W46" s="1" t="s">
        <v>225</v>
      </c>
      <c r="X46" s="10">
        <f t="shared" ref="X46:AB47" si="12">50-X31*25</f>
        <v>14.564034045023483</v>
      </c>
      <c r="Y46" s="10">
        <f t="shared" si="12"/>
        <v>19.841655836024451</v>
      </c>
      <c r="Z46" s="10">
        <f t="shared" si="12"/>
        <v>16.64640173502513</v>
      </c>
      <c r="AA46" s="10">
        <f t="shared" si="12"/>
        <v>20.162684687010536</v>
      </c>
      <c r="AB46" s="10">
        <f t="shared" si="12"/>
        <v>8.9885132629780315</v>
      </c>
    </row>
    <row r="47" spans="7:28" x14ac:dyDescent="0.2">
      <c r="P47" s="1" t="s">
        <v>226</v>
      </c>
      <c r="Q47">
        <v>2.8220000000000001</v>
      </c>
      <c r="R47">
        <v>2.9540000000000002</v>
      </c>
      <c r="W47" s="1" t="s">
        <v>226</v>
      </c>
      <c r="X47" s="10">
        <f t="shared" si="12"/>
        <v>30.147777220005711</v>
      </c>
      <c r="Y47" s="10">
        <f t="shared" si="12"/>
        <v>31.981771030961585</v>
      </c>
      <c r="Z47" s="10">
        <f t="shared" si="12"/>
        <v>32.74464823703088</v>
      </c>
      <c r="AA47" s="10">
        <f t="shared" si="12"/>
        <v>33.336704624013279</v>
      </c>
      <c r="AB47" s="10">
        <f t="shared" si="12"/>
        <v>28.543993544994525</v>
      </c>
    </row>
  </sheetData>
  <mergeCells count="1">
    <mergeCell ref="O6:O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C5C9C-2366-164F-8259-DA30B3B7E520}">
  <dimension ref="A1:AB56"/>
  <sheetViews>
    <sheetView topLeftCell="J18" workbookViewId="0">
      <selection activeCell="P44" sqref="P44:S45"/>
    </sheetView>
  </sheetViews>
  <sheetFormatPr baseColWidth="10" defaultRowHeight="16" x14ac:dyDescent="0.2"/>
  <sheetData>
    <row r="1" spans="1:24" x14ac:dyDescent="0.2">
      <c r="A1" s="1" t="s">
        <v>0</v>
      </c>
      <c r="T1" t="s">
        <v>132</v>
      </c>
    </row>
    <row r="2" spans="1:24" x14ac:dyDescent="0.2">
      <c r="A2" s="1" t="s">
        <v>98</v>
      </c>
      <c r="B2">
        <v>27.211600000000001</v>
      </c>
    </row>
    <row r="3" spans="1:24" x14ac:dyDescent="0.2">
      <c r="A3" s="1" t="s">
        <v>90</v>
      </c>
      <c r="B3">
        <v>-188.9225659</v>
      </c>
      <c r="P3" t="s">
        <v>147</v>
      </c>
      <c r="Q3" t="s">
        <v>148</v>
      </c>
    </row>
    <row r="4" spans="1:24" x14ac:dyDescent="0.2">
      <c r="A4" s="1" t="s">
        <v>135</v>
      </c>
      <c r="B4">
        <f>$B$3+$B$17</f>
        <v>-702.25513590000003</v>
      </c>
      <c r="S4" s="11"/>
    </row>
    <row r="5" spans="1:24" x14ac:dyDescent="0.2">
      <c r="Q5" t="s">
        <v>93</v>
      </c>
      <c r="S5" s="11"/>
    </row>
    <row r="6" spans="1:24" x14ac:dyDescent="0.2">
      <c r="A6" s="1" t="s">
        <v>274</v>
      </c>
      <c r="B6" s="1"/>
      <c r="C6" s="1" t="s">
        <v>5</v>
      </c>
      <c r="D6" s="1"/>
      <c r="E6" s="1" t="s">
        <v>6</v>
      </c>
      <c r="F6" s="1"/>
      <c r="G6" s="1" t="s">
        <v>7</v>
      </c>
      <c r="H6" s="1"/>
      <c r="I6" s="1" t="s">
        <v>8</v>
      </c>
      <c r="J6" s="1"/>
      <c r="P6" t="s">
        <v>281</v>
      </c>
      <c r="Q6" t="s">
        <v>94</v>
      </c>
      <c r="S6" s="11"/>
    </row>
    <row r="7" spans="1:24" x14ac:dyDescent="0.2">
      <c r="A7" t="s">
        <v>244</v>
      </c>
      <c r="B7">
        <v>-513.31474000000003</v>
      </c>
      <c r="C7" t="s">
        <v>257</v>
      </c>
      <c r="D7">
        <v>-702.25215000000003</v>
      </c>
      <c r="E7" t="s">
        <v>275</v>
      </c>
      <c r="F7">
        <v>-702.16301999999996</v>
      </c>
      <c r="G7" t="s">
        <v>184</v>
      </c>
      <c r="H7">
        <v>-702.15445</v>
      </c>
      <c r="I7" t="s">
        <v>212</v>
      </c>
      <c r="J7">
        <v>-702.10595999999998</v>
      </c>
      <c r="P7" t="s">
        <v>282</v>
      </c>
      <c r="Q7" t="s">
        <v>95</v>
      </c>
      <c r="S7" s="11"/>
    </row>
    <row r="8" spans="1:24" x14ac:dyDescent="0.2">
      <c r="A8" t="s">
        <v>259</v>
      </c>
      <c r="B8">
        <v>-513.31568000000004</v>
      </c>
      <c r="C8" t="s">
        <v>213</v>
      </c>
      <c r="D8">
        <v>-702.26589000000001</v>
      </c>
      <c r="E8" t="s">
        <v>192</v>
      </c>
      <c r="F8">
        <v>-702.24504999999999</v>
      </c>
      <c r="G8" t="s">
        <v>249</v>
      </c>
      <c r="H8">
        <v>-702.16069000000005</v>
      </c>
      <c r="I8" t="s">
        <v>196</v>
      </c>
      <c r="J8">
        <v>-702.10681999999997</v>
      </c>
      <c r="P8" t="s">
        <v>283</v>
      </c>
      <c r="Q8" t="s">
        <v>96</v>
      </c>
      <c r="S8" s="11"/>
    </row>
    <row r="9" spans="1:24" x14ac:dyDescent="0.2">
      <c r="A9" t="s">
        <v>159</v>
      </c>
      <c r="B9">
        <v>-513.31578999999999</v>
      </c>
      <c r="C9" t="s">
        <v>159</v>
      </c>
      <c r="D9">
        <v>-702.26738</v>
      </c>
      <c r="E9" t="s">
        <v>167</v>
      </c>
      <c r="F9">
        <v>-702.25567999999998</v>
      </c>
      <c r="G9" t="s">
        <v>160</v>
      </c>
      <c r="H9">
        <v>-702.16326000000004</v>
      </c>
      <c r="I9" t="s">
        <v>192</v>
      </c>
      <c r="J9">
        <v>-702.14903000000004</v>
      </c>
      <c r="P9" t="s">
        <v>284</v>
      </c>
      <c r="Q9" t="s">
        <v>97</v>
      </c>
      <c r="S9" s="11"/>
      <c r="X9" s="11"/>
    </row>
    <row r="10" spans="1:24" x14ac:dyDescent="0.2">
      <c r="A10" t="s">
        <v>158</v>
      </c>
      <c r="B10">
        <v>-513.31915000000004</v>
      </c>
      <c r="C10" t="s">
        <v>236</v>
      </c>
      <c r="D10">
        <v>-702.26801999999998</v>
      </c>
      <c r="E10" t="s">
        <v>249</v>
      </c>
      <c r="F10">
        <v>-702.26738</v>
      </c>
      <c r="G10" t="s">
        <v>276</v>
      </c>
      <c r="H10">
        <v>-702.20084999999995</v>
      </c>
      <c r="I10" t="s">
        <v>185</v>
      </c>
      <c r="J10">
        <v>-702.17331999999999</v>
      </c>
      <c r="P10" t="s">
        <v>285</v>
      </c>
      <c r="Q10" t="s">
        <v>149</v>
      </c>
      <c r="S10" s="11"/>
      <c r="X10" s="11"/>
    </row>
    <row r="11" spans="1:24" x14ac:dyDescent="0.2">
      <c r="A11" t="s">
        <v>169</v>
      </c>
      <c r="B11">
        <v>-513.33249999999998</v>
      </c>
      <c r="C11" t="s">
        <v>207</v>
      </c>
      <c r="D11">
        <v>-702.27068999999995</v>
      </c>
      <c r="E11" t="s">
        <v>251</v>
      </c>
      <c r="F11">
        <v>-702.27826000000005</v>
      </c>
      <c r="G11" t="s">
        <v>181</v>
      </c>
      <c r="H11">
        <v>-702.20461999999998</v>
      </c>
      <c r="I11" t="s">
        <v>250</v>
      </c>
      <c r="J11">
        <v>-702.21636999999998</v>
      </c>
      <c r="P11" t="s">
        <v>286</v>
      </c>
      <c r="Q11" t="s">
        <v>150</v>
      </c>
      <c r="S11" s="11"/>
    </row>
    <row r="12" spans="1:24" x14ac:dyDescent="0.2">
      <c r="A12" t="s">
        <v>234</v>
      </c>
      <c r="B12">
        <v>-513.33252000000005</v>
      </c>
      <c r="C12" t="s">
        <v>252</v>
      </c>
      <c r="D12">
        <v>-702.27198999999996</v>
      </c>
      <c r="E12" t="s">
        <v>239</v>
      </c>
      <c r="F12">
        <v>-702.28102999999999</v>
      </c>
      <c r="G12" t="s">
        <v>163</v>
      </c>
      <c r="H12">
        <v>-702.20541000000003</v>
      </c>
      <c r="I12" t="s">
        <v>206</v>
      </c>
      <c r="J12">
        <v>-702.22577000000001</v>
      </c>
      <c r="P12" t="s">
        <v>287</v>
      </c>
      <c r="Q12" t="s">
        <v>151</v>
      </c>
      <c r="S12" s="11"/>
    </row>
    <row r="13" spans="1:24" x14ac:dyDescent="0.2">
      <c r="A13" t="s">
        <v>232</v>
      </c>
      <c r="B13">
        <v>-513.33253000000002</v>
      </c>
      <c r="C13" t="s">
        <v>199</v>
      </c>
      <c r="D13">
        <v>-702.27827000000002</v>
      </c>
      <c r="E13" t="s">
        <v>206</v>
      </c>
      <c r="F13">
        <v>-702.28103999999996</v>
      </c>
      <c r="G13" t="s">
        <v>190</v>
      </c>
      <c r="H13">
        <v>-702.21220000000005</v>
      </c>
      <c r="I13" t="s">
        <v>186</v>
      </c>
      <c r="J13">
        <v>-702.245</v>
      </c>
      <c r="P13" t="s">
        <v>288</v>
      </c>
      <c r="Q13" t="s">
        <v>152</v>
      </c>
      <c r="S13" s="11"/>
    </row>
    <row r="14" spans="1:24" x14ac:dyDescent="0.2">
      <c r="A14" t="s">
        <v>176</v>
      </c>
      <c r="B14">
        <v>-513.33253999999999</v>
      </c>
      <c r="C14" t="s">
        <v>254</v>
      </c>
      <c r="D14">
        <v>-702.28083000000004</v>
      </c>
      <c r="E14" t="s">
        <v>229</v>
      </c>
      <c r="F14">
        <v>-702.28994999999998</v>
      </c>
      <c r="G14" t="s">
        <v>177</v>
      </c>
      <c r="H14">
        <v>-702.21373000000006</v>
      </c>
      <c r="I14" t="s">
        <v>245</v>
      </c>
      <c r="J14">
        <v>-702.26418000000001</v>
      </c>
      <c r="P14" t="s">
        <v>475</v>
      </c>
      <c r="Q14" t="s">
        <v>225</v>
      </c>
      <c r="S14" s="11"/>
    </row>
    <row r="15" spans="1:24" x14ac:dyDescent="0.2">
      <c r="A15" t="s">
        <v>174</v>
      </c>
      <c r="B15">
        <v>-513.33254999999997</v>
      </c>
      <c r="C15" t="s">
        <v>184</v>
      </c>
      <c r="D15">
        <v>-702.28102999999999</v>
      </c>
      <c r="E15" t="s">
        <v>3</v>
      </c>
      <c r="F15">
        <v>-702.28995999999995</v>
      </c>
      <c r="G15" t="s">
        <v>197</v>
      </c>
      <c r="H15">
        <v>-702.22242000000006</v>
      </c>
      <c r="I15" t="s">
        <v>241</v>
      </c>
      <c r="J15">
        <v>-702.26455999999996</v>
      </c>
      <c r="P15" t="s">
        <v>477</v>
      </c>
      <c r="Q15" t="s">
        <v>226</v>
      </c>
      <c r="S15" s="11"/>
    </row>
    <row r="16" spans="1:24" x14ac:dyDescent="0.2">
      <c r="A16" t="s">
        <v>257</v>
      </c>
      <c r="B16">
        <v>-513.33255999999994</v>
      </c>
      <c r="C16" t="s">
        <v>186</v>
      </c>
      <c r="D16">
        <v>-702.28103999999996</v>
      </c>
      <c r="G16" t="s">
        <v>252</v>
      </c>
      <c r="H16">
        <v>-702.22486000000004</v>
      </c>
      <c r="I16" t="s">
        <v>176</v>
      </c>
      <c r="J16">
        <v>-702.26570000000004</v>
      </c>
      <c r="P16" t="s">
        <v>476</v>
      </c>
      <c r="Q16" t="s">
        <v>367</v>
      </c>
    </row>
    <row r="17" spans="1:28" x14ac:dyDescent="0.2">
      <c r="A17" t="s">
        <v>260</v>
      </c>
      <c r="B17">
        <v>-513.33257000000003</v>
      </c>
      <c r="C17" t="s">
        <v>239</v>
      </c>
      <c r="D17">
        <v>-702.28399999999999</v>
      </c>
      <c r="G17" t="s">
        <v>234</v>
      </c>
      <c r="H17">
        <v>-702.22499000000005</v>
      </c>
      <c r="I17" t="s">
        <v>262</v>
      </c>
      <c r="J17">
        <v>-702.26738</v>
      </c>
      <c r="P17" t="s">
        <v>391</v>
      </c>
      <c r="Q17" t="s">
        <v>304</v>
      </c>
    </row>
    <row r="18" spans="1:28" x14ac:dyDescent="0.2">
      <c r="C18" t="s">
        <v>177</v>
      </c>
      <c r="D18">
        <v>-702.28994999999998</v>
      </c>
      <c r="G18" t="s">
        <v>277</v>
      </c>
      <c r="H18">
        <v>-702.22501</v>
      </c>
      <c r="I18" t="s">
        <v>279</v>
      </c>
      <c r="J18">
        <v>-702.26950999999997</v>
      </c>
    </row>
    <row r="19" spans="1:28" x14ac:dyDescent="0.2">
      <c r="C19" t="s">
        <v>181</v>
      </c>
      <c r="D19">
        <v>-702.28995999999995</v>
      </c>
      <c r="G19" t="s">
        <v>157</v>
      </c>
      <c r="H19">
        <v>-702.24401</v>
      </c>
      <c r="I19" t="s">
        <v>248</v>
      </c>
      <c r="J19">
        <v>-702.27198999999996</v>
      </c>
    </row>
    <row r="20" spans="1:28" x14ac:dyDescent="0.2">
      <c r="G20" t="s">
        <v>229</v>
      </c>
      <c r="H20">
        <v>-702.24405999999999</v>
      </c>
    </row>
    <row r="21" spans="1:28" x14ac:dyDescent="0.2">
      <c r="G21" t="s">
        <v>258</v>
      </c>
      <c r="H21">
        <v>-702.24406999999997</v>
      </c>
    </row>
    <row r="22" spans="1:28" x14ac:dyDescent="0.2">
      <c r="G22" t="s">
        <v>261</v>
      </c>
      <c r="H22">
        <v>-702.24485000000004</v>
      </c>
    </row>
    <row r="23" spans="1:28" x14ac:dyDescent="0.2">
      <c r="G23" t="s">
        <v>159</v>
      </c>
      <c r="H23">
        <v>-702.24504999999999</v>
      </c>
    </row>
    <row r="24" spans="1:28" x14ac:dyDescent="0.2">
      <c r="G24" t="s">
        <v>250</v>
      </c>
      <c r="H24">
        <v>-702.24546999999995</v>
      </c>
      <c r="Q24">
        <v>1</v>
      </c>
      <c r="R24">
        <v>3</v>
      </c>
      <c r="S24">
        <v>5</v>
      </c>
      <c r="T24">
        <v>7</v>
      </c>
      <c r="U24">
        <v>9</v>
      </c>
    </row>
    <row r="25" spans="1:28" x14ac:dyDescent="0.2">
      <c r="G25" t="s">
        <v>245</v>
      </c>
      <c r="H25">
        <v>-702.24608000000001</v>
      </c>
      <c r="P25" s="26" t="s">
        <v>274</v>
      </c>
      <c r="Q25">
        <f>B17</f>
        <v>-513.33257000000003</v>
      </c>
      <c r="R25">
        <v>-513.35932609999998</v>
      </c>
      <c r="S25">
        <v>-513.30763809999996</v>
      </c>
      <c r="T25">
        <v>-513.21796019999999</v>
      </c>
      <c r="U25">
        <v>-513.11971749999998</v>
      </c>
    </row>
    <row r="26" spans="1:28" x14ac:dyDescent="0.2">
      <c r="G26" t="s">
        <v>179</v>
      </c>
      <c r="H26">
        <v>-702.25007000000005</v>
      </c>
      <c r="P26" s="26" t="s">
        <v>464</v>
      </c>
      <c r="Q26" s="27">
        <f>Q25+$B$3</f>
        <v>-702.25513590000003</v>
      </c>
      <c r="R26" s="27">
        <f t="shared" ref="R26:T26" si="0">R25+$B$3</f>
        <v>-702.28189199999997</v>
      </c>
      <c r="S26" s="27">
        <f t="shared" si="0"/>
        <v>-702.23020399999996</v>
      </c>
      <c r="T26" s="27">
        <f t="shared" si="0"/>
        <v>-702.14052609999999</v>
      </c>
      <c r="U26" s="27">
        <f>U25+$B$3</f>
        <v>-702.04228339999997</v>
      </c>
      <c r="X26" s="9">
        <f>(Q26-$Q$26)*$B$2</f>
        <v>0</v>
      </c>
      <c r="Y26" s="9">
        <f>(R26-$Q$26)*$B$2</f>
        <v>-0.72807629075845481</v>
      </c>
      <c r="Z26" s="9">
        <f>(S26-$Q$26)*$B$2</f>
        <v>0.67843689004189445</v>
      </c>
      <c r="AA26" s="9">
        <f>(T26-$Q$26)*$B$2</f>
        <v>3.1187160336810691</v>
      </c>
      <c r="AB26" s="9">
        <f>(U26-$Q$26)*$B$2</f>
        <v>5.7920570890014593</v>
      </c>
    </row>
    <row r="27" spans="1:28" x14ac:dyDescent="0.2">
      <c r="G27" t="s">
        <v>210</v>
      </c>
      <c r="H27">
        <v>-702.25009999999997</v>
      </c>
      <c r="P27" s="1" t="s">
        <v>93</v>
      </c>
      <c r="Q27">
        <v>-702.267382387</v>
      </c>
      <c r="R27">
        <v>-702.29360294100002</v>
      </c>
      <c r="S27">
        <v>-702.24199859500004</v>
      </c>
      <c r="T27">
        <v>-702.15212260099997</v>
      </c>
      <c r="U27">
        <v>-702.04546925199998</v>
      </c>
      <c r="W27" s="26" t="s">
        <v>93</v>
      </c>
      <c r="X27" s="9">
        <f>(Q27-$Q$26)*$B$2</f>
        <v>-0.33324650564839264</v>
      </c>
      <c r="Y27" s="9">
        <f>(R27-$Q$26)*$B$2</f>
        <v>-1.0467497328753246</v>
      </c>
      <c r="Z27" s="9">
        <f>(S27-$Q$26)*$B$2</f>
        <v>0.35748708873763413</v>
      </c>
      <c r="AA27" s="9">
        <f>(T27-$Q$26)*$B$2</f>
        <v>2.8031566870698654</v>
      </c>
      <c r="AB27" s="9">
        <f>(U27-$Q$26)*$B$2</f>
        <v>5.7053649587182207</v>
      </c>
    </row>
    <row r="28" spans="1:28" x14ac:dyDescent="0.2">
      <c r="G28" t="s">
        <v>235</v>
      </c>
      <c r="H28">
        <v>-702.25010999999995</v>
      </c>
      <c r="P28" s="1" t="s">
        <v>94</v>
      </c>
      <c r="Q28">
        <v>-702.26609505500005</v>
      </c>
      <c r="R28">
        <v>-702.29273975000001</v>
      </c>
      <c r="S28">
        <v>-702.24141584200004</v>
      </c>
      <c r="T28">
        <v>-702.15204376999998</v>
      </c>
      <c r="U28">
        <v>-702.04522217099998</v>
      </c>
      <c r="W28" s="37" t="s">
        <v>94</v>
      </c>
      <c r="X28" s="38">
        <f>(Q28-$Q$26)*$B$2</f>
        <v>-0.29821614219863135</v>
      </c>
      <c r="Y28" s="38">
        <f>(R28-$Q$26)*$B$2</f>
        <v>-1.0232609246595166</v>
      </c>
      <c r="Z28" s="38">
        <f>(S28-$Q$26)*$B$2</f>
        <v>0.37334473027252452</v>
      </c>
      <c r="AA28" s="38">
        <f>(T28-$Q$26)*$B$2</f>
        <v>2.805301804709361</v>
      </c>
      <c r="AB28" s="38">
        <f>(U28-$Q$26)*$B$2</f>
        <v>5.7120884280577577</v>
      </c>
    </row>
    <row r="29" spans="1:28" x14ac:dyDescent="0.2">
      <c r="G29" t="s">
        <v>174</v>
      </c>
      <c r="H29">
        <v>-702.25932</v>
      </c>
      <c r="P29" s="1" t="s">
        <v>95</v>
      </c>
      <c r="Q29">
        <v>-702.26738247200001</v>
      </c>
      <c r="R29">
        <v>-702.29360282699997</v>
      </c>
      <c r="S29">
        <v>-702.24199835499996</v>
      </c>
      <c r="T29">
        <v>-702.153371419</v>
      </c>
      <c r="U29">
        <v>-702.04693063800005</v>
      </c>
      <c r="W29" s="37" t="s">
        <v>95</v>
      </c>
      <c r="X29" s="38">
        <f>(Q29-$Q$26)*$B$2</f>
        <v>-0.3332488186346807</v>
      </c>
      <c r="Y29" s="38">
        <f>(R29-$Q$26)*$B$2</f>
        <v>-1.046746630751701</v>
      </c>
      <c r="Z29" s="38">
        <f>(S29-$Q$26)*$B$2</f>
        <v>0.35749361952372127</v>
      </c>
      <c r="AA29" s="38">
        <f>(T29-$Q$26)*$B$2</f>
        <v>2.7691743511804705</v>
      </c>
      <c r="AB29" s="38">
        <f>(U29-$Q$26)*$B$2</f>
        <v>5.6655983074386169</v>
      </c>
    </row>
    <row r="30" spans="1:28" x14ac:dyDescent="0.2">
      <c r="G30" t="s">
        <v>233</v>
      </c>
      <c r="H30">
        <v>-702.25932999999998</v>
      </c>
      <c r="P30" s="1" t="s">
        <v>96</v>
      </c>
      <c r="Q30">
        <v>-702.26455862900002</v>
      </c>
      <c r="R30">
        <v>-702.28980997400004</v>
      </c>
      <c r="S30">
        <v>-702.23805715499998</v>
      </c>
      <c r="T30">
        <v>-702.15629403000003</v>
      </c>
      <c r="U30">
        <v>-702.04336974900002</v>
      </c>
      <c r="W30" s="26" t="s">
        <v>96</v>
      </c>
      <c r="X30" s="9">
        <f>(Q30-$Q$26)*$B$2</f>
        <v>-0.25640753245622377</v>
      </c>
      <c r="Y30" s="9">
        <f>(R30-$Q$26)*$B$2</f>
        <v>-0.94353703205863559</v>
      </c>
      <c r="Z30" s="9">
        <f>(S30-$Q$26)*$B$2</f>
        <v>0.46473997744333095</v>
      </c>
      <c r="AA30" s="9">
        <f>(T30-$Q$26)*$B$2</f>
        <v>2.68964542969203</v>
      </c>
      <c r="AB30" s="9">
        <f>(U30-$Q$26)*$B$2</f>
        <v>5.7624957945517679</v>
      </c>
    </row>
    <row r="31" spans="1:28" x14ac:dyDescent="0.2">
      <c r="G31" t="s">
        <v>168</v>
      </c>
      <c r="H31">
        <v>-702.26738</v>
      </c>
      <c r="P31" s="1" t="s">
        <v>97</v>
      </c>
      <c r="Q31">
        <v>-702.28995724799995</v>
      </c>
      <c r="R31">
        <v>-702.29796842200005</v>
      </c>
      <c r="S31">
        <v>-702.26242289699996</v>
      </c>
      <c r="T31">
        <v>-702.18100555000001</v>
      </c>
      <c r="U31">
        <v>-702.076725259</v>
      </c>
      <c r="W31" s="26" t="s">
        <v>97</v>
      </c>
      <c r="X31" s="9">
        <f>(Q31-$Q$26)*$B$2</f>
        <v>-0.94754459323470719</v>
      </c>
      <c r="Y31" s="9">
        <f>(R31-$Q$26)*$B$2</f>
        <v>-1.1655414556559096</v>
      </c>
      <c r="Z31" s="9">
        <f>(S31-$Q$26)*$B$2</f>
        <v>-0.19829084756349658</v>
      </c>
      <c r="AA31" s="9">
        <f>(T31-$Q$26)*$B$2</f>
        <v>2.0172054320605048</v>
      </c>
      <c r="AB31" s="9">
        <f>(U31-$Q$26)*$B$2</f>
        <v>4.8548389986363532</v>
      </c>
    </row>
    <row r="32" spans="1:28" x14ac:dyDescent="0.2">
      <c r="G32" t="s">
        <v>278</v>
      </c>
      <c r="H32">
        <v>-702.26792</v>
      </c>
      <c r="P32" s="1" t="s">
        <v>149</v>
      </c>
      <c r="Q32">
        <v>-702.27199218999999</v>
      </c>
      <c r="R32">
        <v>-702.29774331399994</v>
      </c>
      <c r="S32">
        <v>-702.23739215900002</v>
      </c>
      <c r="T32">
        <v>-702.14721538100002</v>
      </c>
      <c r="U32">
        <v>-702.04201360499997</v>
      </c>
      <c r="W32" s="26" t="s">
        <v>151</v>
      </c>
      <c r="X32" s="9">
        <f>(Q32-$Q$26)*$B$2</f>
        <v>-0.45868662096302709</v>
      </c>
      <c r="Y32" s="9">
        <f>(R32-$Q$26)*$B$2</f>
        <v>-1.1594159068001495</v>
      </c>
      <c r="Z32" s="9">
        <f>(S32-$Q$26)*$B$2</f>
        <v>0.48283558259570519</v>
      </c>
      <c r="AA32" s="9">
        <f>(T32-$Q$26)*$B$2</f>
        <v>2.9366899948205054</v>
      </c>
      <c r="AB32" s="9">
        <f>(U32-$Q$26)*$B$2</f>
        <v>5.7993986426236868</v>
      </c>
    </row>
    <row r="33" spans="7:28" x14ac:dyDescent="0.2">
      <c r="G33" t="s">
        <v>279</v>
      </c>
      <c r="H33">
        <v>-702.26801999999998</v>
      </c>
      <c r="P33" s="1" t="s">
        <v>150</v>
      </c>
      <c r="Q33">
        <v>-702.28103594200002</v>
      </c>
      <c r="R33">
        <v>-702.30597267500002</v>
      </c>
      <c r="S33">
        <v>-702.26242272900004</v>
      </c>
      <c r="T33">
        <v>-702.18261448299995</v>
      </c>
      <c r="U33">
        <v>-702.07327447700004</v>
      </c>
      <c r="W33" s="26" t="s">
        <v>150</v>
      </c>
      <c r="X33" s="9">
        <f>(Q33-$Q$26)*$B$2</f>
        <v>-0.70478158288690884</v>
      </c>
      <c r="Y33" s="9">
        <f>(R33-$Q$26)*$B$2</f>
        <v>-1.3833499865898202</v>
      </c>
      <c r="Z33" s="9">
        <f>(S33-$Q$26)*$B$2</f>
        <v>-0.19828627601663854</v>
      </c>
      <c r="AA33" s="9">
        <f>(T33-$Q$26)*$B$2</f>
        <v>1.9734237908392522</v>
      </c>
      <c r="AB33" s="9">
        <f>(U33-$Q$26)*$B$2</f>
        <v>4.9487402981064363</v>
      </c>
    </row>
    <row r="34" spans="7:28" x14ac:dyDescent="0.2">
      <c r="G34" t="s">
        <v>172</v>
      </c>
      <c r="H34">
        <v>-702.27067</v>
      </c>
      <c r="P34" s="1" t="s">
        <v>151</v>
      </c>
      <c r="Q34">
        <v>-702.24499885900002</v>
      </c>
      <c r="R34">
        <v>-702.24526630299999</v>
      </c>
      <c r="S34">
        <v>-702.221344617</v>
      </c>
      <c r="T34">
        <v>-702.18591588899994</v>
      </c>
      <c r="U34">
        <v>-702.08498726000005</v>
      </c>
      <c r="W34" s="26" t="s">
        <v>151</v>
      </c>
      <c r="X34" s="9">
        <f>(Q34-$Q$26)*$B$2</f>
        <v>0.27584510487579672</v>
      </c>
      <c r="Y34" s="9">
        <f>(R34-$Q$26)*$B$2</f>
        <v>0.26856752572611259</v>
      </c>
      <c r="Z34" s="9">
        <f>(S34-$Q$26)*$B$2</f>
        <v>0.91951487648355545</v>
      </c>
      <c r="AA34" s="9">
        <f>(T34-$Q$26)*$B$2</f>
        <v>1.8835872513298861</v>
      </c>
      <c r="AB34" s="9">
        <f>(U34-$Q$26)*$B$2</f>
        <v>4.6300167322234405</v>
      </c>
    </row>
    <row r="35" spans="7:28" x14ac:dyDescent="0.2">
      <c r="G35" t="s">
        <v>2</v>
      </c>
      <c r="H35">
        <v>-702.27197999999999</v>
      </c>
      <c r="P35" s="1" t="s">
        <v>152</v>
      </c>
      <c r="Q35">
        <v>-702.28462469900001</v>
      </c>
      <c r="R35">
        <v>-702.28602332800006</v>
      </c>
      <c r="S35">
        <v>-702.25510009499999</v>
      </c>
      <c r="T35">
        <v>-702.18527936099997</v>
      </c>
      <c r="U35">
        <v>-702.10604779100004</v>
      </c>
      <c r="W35" s="26" t="s">
        <v>152</v>
      </c>
      <c r="X35" s="9">
        <f>(Q35-$Q$26)*$B$2</f>
        <v>-0.80243740286779908</v>
      </c>
      <c r="Y35" s="9">
        <f>(R35-$Q$26)*$B$2</f>
        <v>-0.84049633576556726</v>
      </c>
      <c r="Z35" s="9">
        <f>(S35-$Q$26)*$B$2</f>
        <v>9.7431133905133719E-4</v>
      </c>
      <c r="AA35" s="9">
        <f>(T35-$Q$26)*$B$2</f>
        <v>1.9009081966539436</v>
      </c>
      <c r="AB35" s="9">
        <f>(U35-$Q$26)*$B$2</f>
        <v>4.056925986864135</v>
      </c>
    </row>
    <row r="36" spans="7:28" x14ac:dyDescent="0.2">
      <c r="G36" t="s">
        <v>175</v>
      </c>
      <c r="H36">
        <v>-702.27482999999995</v>
      </c>
      <c r="P36" s="1" t="s">
        <v>225</v>
      </c>
      <c r="Q36">
        <v>-702.257002296</v>
      </c>
      <c r="R36">
        <v>-702.25471293400005</v>
      </c>
      <c r="S36">
        <v>-702.24200223299999</v>
      </c>
      <c r="T36">
        <v>-702.17093803199998</v>
      </c>
      <c r="W36" s="1" t="s">
        <v>225</v>
      </c>
      <c r="X36" s="9">
        <f t="shared" ref="X36:X39" si="1">(Q36-$Q$26)*$B$2</f>
        <v>-5.0787621392743315E-2</v>
      </c>
      <c r="Y36" s="9">
        <f t="shared" ref="Y36:Y39" si="2">(R36-$Q$26)*$B$2</f>
        <v>1.150958160488467E-2</v>
      </c>
      <c r="Z36" s="9">
        <f t="shared" ref="Z36:Z39" si="3">(S36-$Q$26)*$B$2</f>
        <v>0.35738809293811735</v>
      </c>
      <c r="AA36" s="9">
        <f t="shared" ref="AA36:AA39" si="4">(T36-$Q$26)*$B$2</f>
        <v>2.2911587048700675</v>
      </c>
    </row>
    <row r="37" spans="7:28" x14ac:dyDescent="0.2">
      <c r="G37" t="s">
        <v>199</v>
      </c>
      <c r="H37">
        <v>-702.27826000000005</v>
      </c>
      <c r="P37" s="1" t="s">
        <v>226</v>
      </c>
      <c r="Q37">
        <v>-702.25932439899998</v>
      </c>
      <c r="R37">
        <v>-702.25826886599998</v>
      </c>
      <c r="S37">
        <v>-702.25515276399994</v>
      </c>
      <c r="T37">
        <v>-702.19134894900003</v>
      </c>
      <c r="W37" s="1" t="s">
        <v>226</v>
      </c>
      <c r="X37" s="9">
        <f t="shared" si="1"/>
        <v>-0.11397575938708465</v>
      </c>
      <c r="Y37" s="9">
        <f t="shared" si="2"/>
        <v>-8.5253017604316444E-2</v>
      </c>
      <c r="Z37" s="9">
        <f t="shared" si="3"/>
        <v>-4.5889642015245046E-4</v>
      </c>
      <c r="AA37" s="9">
        <f t="shared" si="4"/>
        <v>1.735744995831527</v>
      </c>
    </row>
    <row r="38" spans="7:28" x14ac:dyDescent="0.2">
      <c r="G38" t="s">
        <v>256</v>
      </c>
      <c r="H38">
        <v>-702.27940000000001</v>
      </c>
      <c r="P38" s="1" t="s">
        <v>303</v>
      </c>
      <c r="Q38">
        <v>-702.12962100000004</v>
      </c>
      <c r="R38">
        <v>-702.12422023700003</v>
      </c>
      <c r="S38">
        <v>-702.10864631899994</v>
      </c>
      <c r="T38">
        <v>-702.07610812300004</v>
      </c>
      <c r="W38" s="1" t="s">
        <v>303</v>
      </c>
      <c r="X38" s="9">
        <f t="shared" si="1"/>
        <v>3.4154612528395827</v>
      </c>
      <c r="Y38" s="9">
        <f t="shared" si="2"/>
        <v>3.5624246552906946</v>
      </c>
      <c r="Z38" s="9">
        <f t="shared" si="3"/>
        <v>3.9862158823418472</v>
      </c>
      <c r="AA38" s="9">
        <f t="shared" si="4"/>
        <v>4.8716322566128598</v>
      </c>
    </row>
    <row r="39" spans="7:28" x14ac:dyDescent="0.2">
      <c r="G39" t="s">
        <v>212</v>
      </c>
      <c r="H39">
        <v>-702.28063999999995</v>
      </c>
      <c r="P39" s="1" t="s">
        <v>304</v>
      </c>
      <c r="Q39">
        <v>-702.13378273299998</v>
      </c>
      <c r="R39">
        <v>-702.12429854100003</v>
      </c>
      <c r="S39">
        <v>-702.11450997600002</v>
      </c>
      <c r="T39">
        <v>-702.07945630100005</v>
      </c>
      <c r="W39" s="1" t="s">
        <v>304</v>
      </c>
      <c r="X39" s="9">
        <f t="shared" si="1"/>
        <v>3.3022138391386164</v>
      </c>
      <c r="Y39" s="9">
        <f t="shared" si="2"/>
        <v>3.5602938781643285</v>
      </c>
      <c r="Z39" s="9">
        <f t="shared" si="3"/>
        <v>3.8266563935185469</v>
      </c>
      <c r="AA39" s="9">
        <f t="shared" si="4"/>
        <v>4.7805229761477825</v>
      </c>
    </row>
    <row r="40" spans="7:28" x14ac:dyDescent="0.2">
      <c r="G40" t="s">
        <v>244</v>
      </c>
      <c r="H40">
        <v>-702.28070000000002</v>
      </c>
    </row>
    <row r="41" spans="7:28" x14ac:dyDescent="0.2">
      <c r="G41" t="s">
        <v>200</v>
      </c>
      <c r="H41">
        <v>-702.28102999999999</v>
      </c>
    </row>
    <row r="42" spans="7:28" x14ac:dyDescent="0.2">
      <c r="G42" t="s">
        <v>280</v>
      </c>
      <c r="H42">
        <v>-702.28103999999996</v>
      </c>
      <c r="W42" s="26"/>
      <c r="X42" s="10">
        <f>50-X26*25</f>
        <v>50</v>
      </c>
      <c r="Y42" s="35">
        <f>50-Y26*25</f>
        <v>68.201907268961378</v>
      </c>
      <c r="Z42" s="10">
        <f>50-Z26*25</f>
        <v>33.039077748952636</v>
      </c>
      <c r="AA42" s="35">
        <f>50-AA26*25</f>
        <v>-27.967900842026722</v>
      </c>
      <c r="AB42" s="10">
        <f>50-AB26*25</f>
        <v>-94.801427225036491</v>
      </c>
    </row>
    <row r="43" spans="7:28" x14ac:dyDescent="0.2">
      <c r="G43" t="s">
        <v>207</v>
      </c>
      <c r="H43">
        <v>-702.28399999999999</v>
      </c>
      <c r="P43" s="1" t="s">
        <v>93</v>
      </c>
      <c r="Q43">
        <v>1.1850000000000001</v>
      </c>
      <c r="R43">
        <v>1.1930000000000001</v>
      </c>
      <c r="W43" s="26" t="s">
        <v>93</v>
      </c>
      <c r="X43" s="10">
        <f>50-X27*25</f>
        <v>58.331162641209815</v>
      </c>
      <c r="Y43" s="35">
        <f>50-Y27*25</f>
        <v>76.168743321883113</v>
      </c>
      <c r="Z43" s="10">
        <f>50-Z27*25</f>
        <v>41.062822781559149</v>
      </c>
      <c r="AA43" s="35">
        <f>50-AA27*25</f>
        <v>-20.078917176746643</v>
      </c>
      <c r="AB43" s="10">
        <f>50-AB27*25</f>
        <v>-92.634123967955531</v>
      </c>
    </row>
    <row r="44" spans="7:28" x14ac:dyDescent="0.2">
      <c r="G44" t="s">
        <v>198</v>
      </c>
      <c r="H44">
        <v>-702.28462000000002</v>
      </c>
      <c r="P44" s="37" t="s">
        <v>94</v>
      </c>
      <c r="Q44" s="45">
        <v>1.1870000000000001</v>
      </c>
      <c r="R44" s="45">
        <v>1.1879999999999999</v>
      </c>
      <c r="S44" s="45">
        <v>-23.188199999999998</v>
      </c>
      <c r="W44" s="37" t="s">
        <v>94</v>
      </c>
      <c r="X44" s="39">
        <f>50-X28*25</f>
        <v>57.455403554965784</v>
      </c>
      <c r="Y44" s="39">
        <f>50-Y28*25</f>
        <v>75.581523116487915</v>
      </c>
      <c r="Z44" s="39">
        <f>50-Z28*25</f>
        <v>40.666381743186889</v>
      </c>
      <c r="AA44" s="39">
        <f>50-AA28*25</f>
        <v>-20.132545117734026</v>
      </c>
      <c r="AB44" s="39">
        <f>50-AB28*25</f>
        <v>-92.802210701443954</v>
      </c>
    </row>
    <row r="45" spans="7:28" x14ac:dyDescent="0.2">
      <c r="G45" t="s">
        <v>169</v>
      </c>
      <c r="H45">
        <v>-702.28994999999998</v>
      </c>
      <c r="P45" s="37" t="s">
        <v>95</v>
      </c>
      <c r="Q45" s="45">
        <v>1.1850000000000001</v>
      </c>
      <c r="R45" s="45">
        <v>1.1930000000000001</v>
      </c>
      <c r="S45" s="45"/>
      <c r="W45" s="37" t="s">
        <v>95</v>
      </c>
      <c r="X45" s="39">
        <f>50-X29*25</f>
        <v>58.33122046586702</v>
      </c>
      <c r="Y45" s="39">
        <f>50-Y29*25</f>
        <v>76.168665768792522</v>
      </c>
      <c r="Z45" s="39">
        <f>50-Z29*25</f>
        <v>41.062659511906972</v>
      </c>
      <c r="AA45" s="39">
        <f>50-AA29*25</f>
        <v>-19.229358779511756</v>
      </c>
      <c r="AB45" s="39">
        <f>50-AB29*25</f>
        <v>-91.639957685965413</v>
      </c>
    </row>
    <row r="46" spans="7:28" x14ac:dyDescent="0.2">
      <c r="G46" t="s">
        <v>257</v>
      </c>
      <c r="H46">
        <v>-702.28995999999995</v>
      </c>
      <c r="P46" s="1" t="s">
        <v>96</v>
      </c>
      <c r="Q46">
        <v>1.1910000000000001</v>
      </c>
      <c r="R46">
        <v>1.208</v>
      </c>
      <c r="S46">
        <v>-121.205</v>
      </c>
      <c r="W46" s="26" t="s">
        <v>96</v>
      </c>
      <c r="X46" s="10">
        <f>50-X30*25</f>
        <v>56.410188311405591</v>
      </c>
      <c r="Y46" s="35">
        <f>50-Y30*25</f>
        <v>73.588425801465888</v>
      </c>
      <c r="Z46" s="10">
        <f>50-Z30*25</f>
        <v>38.381500563916724</v>
      </c>
      <c r="AA46" s="35">
        <f>50-AA30*25</f>
        <v>-17.241135742300756</v>
      </c>
      <c r="AB46" s="10">
        <f>50-AB30*25</f>
        <v>-94.062394863794196</v>
      </c>
    </row>
    <row r="47" spans="7:28" x14ac:dyDescent="0.2">
      <c r="P47" s="1" t="s">
        <v>97</v>
      </c>
      <c r="Q47">
        <v>1.238</v>
      </c>
      <c r="R47">
        <v>1.2949999999999999</v>
      </c>
      <c r="W47" s="26" t="s">
        <v>97</v>
      </c>
      <c r="X47" s="10">
        <f>50-X31*25</f>
        <v>73.688614830867678</v>
      </c>
      <c r="Y47" s="35">
        <f>50-Y31*25</f>
        <v>79.138536391397736</v>
      </c>
      <c r="Z47" s="10">
        <f>50-Z31*25</f>
        <v>54.957271189087415</v>
      </c>
      <c r="AA47" s="35">
        <f>50-AA31*25</f>
        <v>-0.43013580151261976</v>
      </c>
      <c r="AB47" s="10">
        <f>50-AB31*25</f>
        <v>-71.370974965908829</v>
      </c>
    </row>
    <row r="48" spans="7:28" x14ac:dyDescent="0.2">
      <c r="P48" s="1" t="s">
        <v>149</v>
      </c>
      <c r="Q48">
        <v>1.2190000000000001</v>
      </c>
      <c r="R48">
        <v>1.2609999999999999</v>
      </c>
      <c r="S48">
        <v>-23.781300000000002</v>
      </c>
      <c r="W48" s="26" t="s">
        <v>151</v>
      </c>
      <c r="X48" s="10">
        <f>50-X32*25</f>
        <v>61.467165524075675</v>
      </c>
      <c r="Y48" s="35">
        <f>50-Y32*25</f>
        <v>78.985397670003735</v>
      </c>
      <c r="Z48" s="10">
        <f>50-Z32*25</f>
        <v>37.929110435107368</v>
      </c>
      <c r="AA48" s="35">
        <f>50-AA32*25</f>
        <v>-23.417249870512634</v>
      </c>
      <c r="AB48" s="10">
        <f>50-AB32*25</f>
        <v>-94.984966065592175</v>
      </c>
    </row>
    <row r="49" spans="16:28" x14ac:dyDescent="0.2">
      <c r="P49" s="1" t="s">
        <v>150</v>
      </c>
      <c r="Q49">
        <v>1.2470000000000001</v>
      </c>
      <c r="R49">
        <v>1.363</v>
      </c>
      <c r="W49" s="26" t="s">
        <v>150</v>
      </c>
      <c r="X49" s="10">
        <f>50-X33*25</f>
        <v>67.619539572172727</v>
      </c>
      <c r="Y49" s="35">
        <f>50-Y33*25</f>
        <v>84.583749664745511</v>
      </c>
      <c r="Z49" s="10">
        <f>50-Z33*25</f>
        <v>54.957156900415967</v>
      </c>
      <c r="AA49" s="35">
        <f>50-AA33*25</f>
        <v>0.6644052290186977</v>
      </c>
      <c r="AB49" s="10">
        <f>50-AB33*25</f>
        <v>-73.718507452660901</v>
      </c>
    </row>
    <row r="50" spans="16:28" x14ac:dyDescent="0.2">
      <c r="P50" s="1" t="s">
        <v>151</v>
      </c>
      <c r="Q50">
        <v>1.2070000000000001</v>
      </c>
      <c r="R50">
        <v>2.0699999999999998</v>
      </c>
      <c r="S50">
        <v>-260.9735</v>
      </c>
      <c r="W50" s="26" t="s">
        <v>151</v>
      </c>
      <c r="X50" s="10">
        <f>50-X34*25</f>
        <v>43.103872378105081</v>
      </c>
      <c r="Y50" s="35">
        <f>50-Y34*25</f>
        <v>43.285811856847182</v>
      </c>
      <c r="Z50" s="10">
        <f>50-Z34*25</f>
        <v>27.012128087911115</v>
      </c>
      <c r="AA50" s="35">
        <f>50-AA34*25</f>
        <v>2.9103187167528475</v>
      </c>
      <c r="AB50" s="10">
        <f>50-AB34*25</f>
        <v>-65.75041830558601</v>
      </c>
    </row>
    <row r="51" spans="16:28" x14ac:dyDescent="0.2">
      <c r="P51" s="1" t="s">
        <v>152</v>
      </c>
      <c r="Q51">
        <v>1.2010000000000001</v>
      </c>
      <c r="R51">
        <v>3.8730000000000002</v>
      </c>
      <c r="W51" s="26" t="s">
        <v>152</v>
      </c>
      <c r="X51" s="10">
        <f>50-X35*25</f>
        <v>70.060935071694985</v>
      </c>
      <c r="Y51" s="35">
        <f>50-Y35*25</f>
        <v>71.012408394139186</v>
      </c>
      <c r="Z51" s="10">
        <f>50-Z35*25</f>
        <v>49.975642216523717</v>
      </c>
      <c r="AA51" s="35">
        <f>50-AA35*25</f>
        <v>2.4772950836514127</v>
      </c>
      <c r="AB51" s="10">
        <f>50-AB35*25</f>
        <v>-51.423149671603369</v>
      </c>
    </row>
    <row r="52" spans="16:28" x14ac:dyDescent="0.2">
      <c r="P52" s="1" t="s">
        <v>225</v>
      </c>
      <c r="Q52">
        <v>1.2010000000000001</v>
      </c>
      <c r="R52">
        <v>4.2050000000000001</v>
      </c>
      <c r="S52">
        <v>-89.360299999999995</v>
      </c>
      <c r="W52" s="1" t="s">
        <v>225</v>
      </c>
      <c r="X52" s="10">
        <f t="shared" ref="X52:AA52" si="5">50-X36*25</f>
        <v>51.269690534818579</v>
      </c>
      <c r="Y52" s="35">
        <f t="shared" si="5"/>
        <v>49.712260459877882</v>
      </c>
      <c r="Z52" s="10">
        <f t="shared" si="5"/>
        <v>41.065297676547068</v>
      </c>
      <c r="AA52" s="35">
        <f t="shared" si="5"/>
        <v>-7.2789676217516899</v>
      </c>
    </row>
    <row r="53" spans="16:28" x14ac:dyDescent="0.2">
      <c r="P53" s="1" t="s">
        <v>226</v>
      </c>
      <c r="Q53">
        <v>1.224</v>
      </c>
      <c r="R53">
        <v>4.3250000000000002</v>
      </c>
      <c r="W53" s="1" t="s">
        <v>226</v>
      </c>
      <c r="X53" s="10">
        <f t="shared" ref="X53:AA53" si="6">50-X37*25</f>
        <v>52.849393984677114</v>
      </c>
      <c r="Y53" s="35">
        <f t="shared" si="6"/>
        <v>52.131325440107908</v>
      </c>
      <c r="Z53" s="10">
        <f t="shared" si="6"/>
        <v>50.011472410503814</v>
      </c>
      <c r="AA53" s="35">
        <f t="shared" si="6"/>
        <v>6.6063751042118284</v>
      </c>
    </row>
    <row r="54" spans="16:28" x14ac:dyDescent="0.2">
      <c r="P54" s="1" t="s">
        <v>303</v>
      </c>
      <c r="Q54">
        <v>2.2850000000000001</v>
      </c>
      <c r="R54">
        <v>3.0579999999999998</v>
      </c>
      <c r="S54">
        <v>-233.8956</v>
      </c>
      <c r="W54" s="1" t="s">
        <v>303</v>
      </c>
      <c r="X54" s="10">
        <f t="shared" ref="X54:AA54" si="7">50-X38*25</f>
        <v>-35.386531320989562</v>
      </c>
      <c r="Y54" s="35">
        <f t="shared" si="7"/>
        <v>-39.060616382267369</v>
      </c>
      <c r="Z54" s="10">
        <f t="shared" si="7"/>
        <v>-49.655397058546185</v>
      </c>
      <c r="AA54" s="35">
        <f t="shared" si="7"/>
        <v>-71.790806415321498</v>
      </c>
    </row>
    <row r="55" spans="16:28" x14ac:dyDescent="0.2">
      <c r="P55" s="1" t="s">
        <v>304</v>
      </c>
      <c r="Q55">
        <v>2.87</v>
      </c>
      <c r="R55">
        <v>2.8780000000000001</v>
      </c>
      <c r="W55" s="1" t="s">
        <v>304</v>
      </c>
      <c r="X55" s="10">
        <f t="shared" ref="X55:AA55" si="8">50-X39*25</f>
        <v>-32.555345978465411</v>
      </c>
      <c r="Y55" s="35">
        <f t="shared" si="8"/>
        <v>-39.007346954108215</v>
      </c>
      <c r="Z55" s="10">
        <f t="shared" si="8"/>
        <v>-45.66640983796367</v>
      </c>
      <c r="AA55" s="35">
        <f t="shared" si="8"/>
        <v>-69.51307440369456</v>
      </c>
    </row>
    <row r="56" spans="16:28" x14ac:dyDescent="0.2">
      <c r="X56" s="10"/>
      <c r="Y56" s="10"/>
      <c r="Z56" s="10"/>
      <c r="AA56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1A277-53EA-C745-B976-16BE95926183}">
  <dimension ref="A1:AB55"/>
  <sheetViews>
    <sheetView topLeftCell="E18" workbookViewId="0">
      <selection activeCell="R54" sqref="R54"/>
    </sheetView>
  </sheetViews>
  <sheetFormatPr baseColWidth="10" defaultRowHeight="16" x14ac:dyDescent="0.2"/>
  <sheetData>
    <row r="1" spans="1:24" x14ac:dyDescent="0.2">
      <c r="A1" s="1" t="s">
        <v>0</v>
      </c>
      <c r="T1" t="s">
        <v>132</v>
      </c>
    </row>
    <row r="2" spans="1:24" x14ac:dyDescent="0.2">
      <c r="A2" s="1" t="s">
        <v>98</v>
      </c>
      <c r="B2">
        <v>27.211600000000001</v>
      </c>
    </row>
    <row r="3" spans="1:24" x14ac:dyDescent="0.2">
      <c r="A3" s="1" t="s">
        <v>90</v>
      </c>
      <c r="B3">
        <v>-188.9225659</v>
      </c>
      <c r="P3" t="s">
        <v>147</v>
      </c>
      <c r="Q3" t="s">
        <v>148</v>
      </c>
    </row>
    <row r="4" spans="1:24" x14ac:dyDescent="0.2">
      <c r="A4" s="1" t="s">
        <v>135</v>
      </c>
      <c r="B4">
        <f>$B$3+$B$18</f>
        <v>-668.09015590000001</v>
      </c>
      <c r="S4" s="11"/>
    </row>
    <row r="5" spans="1:24" x14ac:dyDescent="0.2">
      <c r="P5" t="s">
        <v>290</v>
      </c>
      <c r="Q5" t="s">
        <v>93</v>
      </c>
      <c r="S5" s="11"/>
    </row>
    <row r="6" spans="1:24" x14ac:dyDescent="0.2">
      <c r="A6" s="1" t="s">
        <v>274</v>
      </c>
      <c r="B6" s="1"/>
      <c r="C6" s="1" t="s">
        <v>5</v>
      </c>
      <c r="D6" s="1"/>
      <c r="E6" s="1" t="s">
        <v>6</v>
      </c>
      <c r="F6" s="1"/>
      <c r="G6" s="1" t="s">
        <v>7</v>
      </c>
      <c r="H6" s="1"/>
      <c r="I6" s="1" t="s">
        <v>8</v>
      </c>
      <c r="J6" s="1"/>
      <c r="P6" t="s">
        <v>291</v>
      </c>
      <c r="Q6" t="s">
        <v>94</v>
      </c>
      <c r="S6" s="11"/>
    </row>
    <row r="7" spans="1:24" x14ac:dyDescent="0.2">
      <c r="A7" t="s">
        <v>154</v>
      </c>
      <c r="B7">
        <v>-479.07898</v>
      </c>
      <c r="C7" t="s">
        <v>255</v>
      </c>
      <c r="D7">
        <v>-668.09465999999998</v>
      </c>
      <c r="E7" t="s">
        <v>187</v>
      </c>
      <c r="F7">
        <v>-668.02084000000002</v>
      </c>
      <c r="G7" t="s">
        <v>280</v>
      </c>
      <c r="H7">
        <v>-667.97170000000006</v>
      </c>
      <c r="I7" t="s">
        <v>259</v>
      </c>
      <c r="J7">
        <v>-667.97155999999995</v>
      </c>
      <c r="P7" t="s">
        <v>292</v>
      </c>
      <c r="Q7" t="s">
        <v>95</v>
      </c>
      <c r="S7" s="11"/>
    </row>
    <row r="8" spans="1:24" x14ac:dyDescent="0.2">
      <c r="A8" t="s">
        <v>257</v>
      </c>
      <c r="B8">
        <v>-479.08803</v>
      </c>
      <c r="C8" t="s">
        <v>209</v>
      </c>
      <c r="D8">
        <v>-668.09640000000002</v>
      </c>
      <c r="E8" t="s">
        <v>156</v>
      </c>
      <c r="F8">
        <v>-668.09415999999999</v>
      </c>
      <c r="G8" t="s">
        <v>163</v>
      </c>
      <c r="H8">
        <v>-668.01669000000004</v>
      </c>
      <c r="I8" t="s">
        <v>187</v>
      </c>
      <c r="J8">
        <v>-668.01530000000002</v>
      </c>
      <c r="P8" t="s">
        <v>293</v>
      </c>
      <c r="Q8" t="s">
        <v>96</v>
      </c>
      <c r="S8" s="11"/>
    </row>
    <row r="9" spans="1:24" x14ac:dyDescent="0.2">
      <c r="A9" t="s">
        <v>177</v>
      </c>
      <c r="B9">
        <v>-479.08810999999997</v>
      </c>
      <c r="C9" t="s">
        <v>157</v>
      </c>
      <c r="D9">
        <v>-668.10329999999999</v>
      </c>
      <c r="E9" t="s">
        <v>166</v>
      </c>
      <c r="F9">
        <v>-668.09770000000003</v>
      </c>
      <c r="G9" t="s">
        <v>257</v>
      </c>
      <c r="H9">
        <v>-668.02084000000002</v>
      </c>
      <c r="I9" t="s">
        <v>256</v>
      </c>
      <c r="J9">
        <v>-668.08983000000001</v>
      </c>
      <c r="P9" t="s">
        <v>294</v>
      </c>
      <c r="Q9" t="s">
        <v>97</v>
      </c>
      <c r="S9" s="11"/>
      <c r="X9" s="11"/>
    </row>
    <row r="10" spans="1:24" x14ac:dyDescent="0.2">
      <c r="A10" t="s">
        <v>181</v>
      </c>
      <c r="B10">
        <v>-479.13592999999997</v>
      </c>
      <c r="C10" t="s">
        <v>260</v>
      </c>
      <c r="D10">
        <v>-668.10589000000004</v>
      </c>
      <c r="E10" t="s">
        <v>157</v>
      </c>
      <c r="F10">
        <v>-668.10401999999999</v>
      </c>
      <c r="G10" t="s">
        <v>166</v>
      </c>
      <c r="H10">
        <v>-668.03092000000004</v>
      </c>
      <c r="I10" t="s">
        <v>205</v>
      </c>
      <c r="J10">
        <v>-668.10235999999998</v>
      </c>
      <c r="O10" t="s">
        <v>295</v>
      </c>
      <c r="P10" t="s">
        <v>220</v>
      </c>
      <c r="Q10" t="s">
        <v>149</v>
      </c>
      <c r="S10" s="11"/>
      <c r="X10" s="11"/>
    </row>
    <row r="11" spans="1:24" x14ac:dyDescent="0.2">
      <c r="A11" t="s">
        <v>3</v>
      </c>
      <c r="B11">
        <v>-479.15496000000002</v>
      </c>
      <c r="C11" t="s">
        <v>177</v>
      </c>
      <c r="D11">
        <v>-668.10595999999998</v>
      </c>
      <c r="E11" t="s">
        <v>209</v>
      </c>
      <c r="F11">
        <v>-668.10587999999996</v>
      </c>
      <c r="G11" t="s">
        <v>210</v>
      </c>
      <c r="H11">
        <v>-668.03331000000003</v>
      </c>
      <c r="I11" t="s">
        <v>197</v>
      </c>
      <c r="J11">
        <v>-668.10482999999999</v>
      </c>
      <c r="P11" t="s">
        <v>296</v>
      </c>
      <c r="Q11" t="s">
        <v>150</v>
      </c>
      <c r="S11" s="11"/>
    </row>
    <row r="12" spans="1:24" x14ac:dyDescent="0.2">
      <c r="A12" t="s">
        <v>158</v>
      </c>
      <c r="B12">
        <v>-479.16631000000001</v>
      </c>
      <c r="C12" t="s">
        <v>202</v>
      </c>
      <c r="D12">
        <v>-668.10943999999995</v>
      </c>
      <c r="E12" t="s">
        <v>210</v>
      </c>
      <c r="F12">
        <v>-668.10595999999998</v>
      </c>
      <c r="G12" t="s">
        <v>260</v>
      </c>
      <c r="H12">
        <v>-668.03441999999995</v>
      </c>
      <c r="I12" t="s">
        <v>258</v>
      </c>
      <c r="J12">
        <v>-668.10518999999999</v>
      </c>
      <c r="P12" t="s">
        <v>302</v>
      </c>
      <c r="Q12" t="s">
        <v>151</v>
      </c>
      <c r="S12" s="11"/>
    </row>
    <row r="13" spans="1:24" x14ac:dyDescent="0.2">
      <c r="A13" t="s">
        <v>189</v>
      </c>
      <c r="B13">
        <v>-479.16753999999997</v>
      </c>
      <c r="C13" t="s">
        <v>230</v>
      </c>
      <c r="D13">
        <v>-668.11415999999997</v>
      </c>
      <c r="E13" t="s">
        <v>289</v>
      </c>
      <c r="F13">
        <v>-668.10943999999995</v>
      </c>
      <c r="G13" t="s">
        <v>197</v>
      </c>
      <c r="H13">
        <v>-668.03463999999997</v>
      </c>
      <c r="I13" t="s">
        <v>233</v>
      </c>
      <c r="J13">
        <v>-668.10590999999999</v>
      </c>
      <c r="P13" t="s">
        <v>297</v>
      </c>
      <c r="Q13" t="s">
        <v>152</v>
      </c>
      <c r="S13" s="11"/>
    </row>
    <row r="14" spans="1:24" x14ac:dyDescent="0.2">
      <c r="A14" t="s">
        <v>169</v>
      </c>
      <c r="B14">
        <v>-479.16755000000001</v>
      </c>
      <c r="C14" t="s">
        <v>231</v>
      </c>
      <c r="D14">
        <v>-668.11464000000001</v>
      </c>
      <c r="E14" t="s">
        <v>202</v>
      </c>
      <c r="F14">
        <v>-668.11464000000001</v>
      </c>
      <c r="G14" t="s">
        <v>232</v>
      </c>
      <c r="H14">
        <v>-668.05337999999995</v>
      </c>
      <c r="I14" t="s">
        <v>159</v>
      </c>
      <c r="J14">
        <v>-668.11291000000006</v>
      </c>
      <c r="P14" t="s">
        <v>301</v>
      </c>
      <c r="Q14" t="s">
        <v>225</v>
      </c>
      <c r="S14" s="11"/>
    </row>
    <row r="15" spans="1:24" x14ac:dyDescent="0.2">
      <c r="A15" t="s">
        <v>174</v>
      </c>
      <c r="B15">
        <v>-479.16755999999998</v>
      </c>
      <c r="C15" t="s">
        <v>203</v>
      </c>
      <c r="D15">
        <v>-668.12003000000004</v>
      </c>
      <c r="E15" t="s">
        <v>159</v>
      </c>
      <c r="F15">
        <v>-668.12004000000002</v>
      </c>
      <c r="G15" t="s">
        <v>188</v>
      </c>
      <c r="H15">
        <v>-668.06566999999995</v>
      </c>
      <c r="I15" t="s">
        <v>165</v>
      </c>
      <c r="J15">
        <v>-668.11423000000002</v>
      </c>
      <c r="P15" t="s">
        <v>298</v>
      </c>
      <c r="Q15" t="s">
        <v>226</v>
      </c>
      <c r="S15" s="11"/>
    </row>
    <row r="16" spans="1:24" x14ac:dyDescent="0.2">
      <c r="A16" t="s">
        <v>199</v>
      </c>
      <c r="B16">
        <v>-479.16757000000001</v>
      </c>
      <c r="C16" t="s">
        <v>3</v>
      </c>
      <c r="D16">
        <v>-668.12004000000002</v>
      </c>
      <c r="E16" t="s">
        <v>190</v>
      </c>
      <c r="F16">
        <v>-668.1345</v>
      </c>
      <c r="G16" t="s">
        <v>172</v>
      </c>
      <c r="H16">
        <v>-668.07554000000005</v>
      </c>
      <c r="I16" t="s">
        <v>2</v>
      </c>
      <c r="J16">
        <v>-668.11631999999997</v>
      </c>
      <c r="P16" t="s">
        <v>299</v>
      </c>
      <c r="Q16" t="s">
        <v>303</v>
      </c>
    </row>
    <row r="17" spans="1:28" x14ac:dyDescent="0.2">
      <c r="A17" t="s">
        <v>190</v>
      </c>
      <c r="B17">
        <v>-479.16757999999999</v>
      </c>
      <c r="C17" t="s">
        <v>232</v>
      </c>
      <c r="D17">
        <v>-668.13237000000004</v>
      </c>
      <c r="E17" t="s">
        <v>243</v>
      </c>
      <c r="F17">
        <v>-668.13450999999998</v>
      </c>
      <c r="G17" t="s">
        <v>187</v>
      </c>
      <c r="H17">
        <v>-668.09715000000006</v>
      </c>
      <c r="P17" t="s">
        <v>300</v>
      </c>
      <c r="Q17" t="s">
        <v>304</v>
      </c>
    </row>
    <row r="18" spans="1:28" x14ac:dyDescent="0.2">
      <c r="A18" s="1" t="s">
        <v>159</v>
      </c>
      <c r="B18" s="1">
        <v>-479.16759000000002</v>
      </c>
      <c r="C18" t="s">
        <v>180</v>
      </c>
      <c r="D18">
        <v>-668.13439000000005</v>
      </c>
      <c r="E18" t="s">
        <v>205</v>
      </c>
      <c r="F18">
        <v>-668.13491999999997</v>
      </c>
      <c r="G18" t="s">
        <v>165</v>
      </c>
      <c r="H18">
        <v>-668.09716000000003</v>
      </c>
      <c r="P18" t="s">
        <v>473</v>
      </c>
      <c r="Q18" t="s">
        <v>367</v>
      </c>
    </row>
    <row r="19" spans="1:28" x14ac:dyDescent="0.2">
      <c r="C19" t="s">
        <v>253</v>
      </c>
      <c r="D19">
        <v>-668.1345</v>
      </c>
      <c r="G19" t="s">
        <v>179</v>
      </c>
      <c r="H19">
        <v>-668.10082999999997</v>
      </c>
      <c r="P19" t="s">
        <v>474</v>
      </c>
      <c r="Q19" t="s">
        <v>368</v>
      </c>
    </row>
    <row r="20" spans="1:28" x14ac:dyDescent="0.2">
      <c r="C20" t="s">
        <v>166</v>
      </c>
      <c r="D20">
        <v>-668.13450999999998</v>
      </c>
      <c r="G20" t="s">
        <v>193</v>
      </c>
      <c r="H20">
        <v>-668.10221999999999</v>
      </c>
    </row>
    <row r="21" spans="1:28" x14ac:dyDescent="0.2">
      <c r="G21" t="s">
        <v>202</v>
      </c>
      <c r="H21">
        <v>-668.10495000000003</v>
      </c>
      <c r="Q21">
        <v>1</v>
      </c>
      <c r="R21">
        <v>3</v>
      </c>
      <c r="S21">
        <v>5</v>
      </c>
      <c r="T21">
        <v>7</v>
      </c>
      <c r="U21">
        <v>9</v>
      </c>
    </row>
    <row r="22" spans="1:28" x14ac:dyDescent="0.2">
      <c r="G22" t="s">
        <v>236</v>
      </c>
      <c r="H22">
        <v>-668.10589000000004</v>
      </c>
      <c r="P22" s="26" t="s">
        <v>465</v>
      </c>
      <c r="Q22">
        <f>B18</f>
        <v>-479.16759000000002</v>
      </c>
      <c r="R22">
        <v>-479.15783679999998</v>
      </c>
      <c r="S22">
        <v>-479.15759100000002</v>
      </c>
      <c r="T22">
        <v>-479.11163190000002</v>
      </c>
      <c r="U22">
        <v>-479.0858475</v>
      </c>
    </row>
    <row r="23" spans="1:28" x14ac:dyDescent="0.2">
      <c r="G23" t="s">
        <v>231</v>
      </c>
      <c r="H23">
        <v>-668.10595999999998</v>
      </c>
      <c r="P23" s="26" t="s">
        <v>466</v>
      </c>
      <c r="Q23" s="27">
        <f>Q22+$B$3</f>
        <v>-668.09015590000001</v>
      </c>
      <c r="R23" s="27">
        <f t="shared" ref="R23:T23" si="0">R22+$B$3</f>
        <v>-668.08040269999992</v>
      </c>
      <c r="S23" s="27">
        <f t="shared" si="0"/>
        <v>-668.08015690000002</v>
      </c>
      <c r="T23" s="27">
        <f t="shared" si="0"/>
        <v>-668.03419780000002</v>
      </c>
      <c r="U23" s="27">
        <f>U22+$B$3</f>
        <v>-668.00841339999999</v>
      </c>
      <c r="X23" s="9">
        <f>(Q23-$Q$23)*$B$2</f>
        <v>0</v>
      </c>
      <c r="Y23" s="9">
        <f t="shared" ref="Y23:AB23" si="1">(R23-$Q$23)*$B$2</f>
        <v>0.26540017712247777</v>
      </c>
      <c r="Z23" s="9">
        <f t="shared" si="1"/>
        <v>0.2720887883998212</v>
      </c>
      <c r="AA23" s="9">
        <f t="shared" si="1"/>
        <v>1.5227094339599458</v>
      </c>
      <c r="AB23" s="9">
        <f t="shared" si="1"/>
        <v>2.2243442130005029</v>
      </c>
    </row>
    <row r="24" spans="1:28" x14ac:dyDescent="0.2">
      <c r="G24" t="s">
        <v>240</v>
      </c>
      <c r="H24">
        <v>-668.10699999999997</v>
      </c>
      <c r="P24" s="1" t="s">
        <v>93</v>
      </c>
      <c r="Q24">
        <v>-668.10595926500002</v>
      </c>
      <c r="R24">
        <v>-668.12389100300004</v>
      </c>
      <c r="S24">
        <v>-668.09132725699999</v>
      </c>
      <c r="T24">
        <v>-668.07024201299998</v>
      </c>
      <c r="U24">
        <v>-668.01111441</v>
      </c>
      <c r="W24" s="26" t="s">
        <v>93</v>
      </c>
      <c r="X24" s="9">
        <f t="shared" ref="X24:X36" si="2">(Q24-$Q$23)*$B$2</f>
        <v>-0.4300348470342904</v>
      </c>
      <c r="Y24" s="9">
        <f t="shared" ref="Y24:Y36" si="3">(R24-$Q$23)*$B$2</f>
        <v>-0.91798612879551722</v>
      </c>
      <c r="Z24" s="9">
        <f t="shared" ref="Z24:Z36" si="4">(S24-$Q$23)*$B$2</f>
        <v>-3.1874498140536438E-2</v>
      </c>
      <c r="AA24" s="9">
        <f t="shared" ref="AA24:AA36" si="5">(T24-$Q$23)*$B$2</f>
        <v>0.54188872749000871</v>
      </c>
      <c r="AB24" s="9">
        <f t="shared" ref="AB24:AB36" si="6">(U24-$Q$23)*$B$2</f>
        <v>2.1508454092842371</v>
      </c>
    </row>
    <row r="25" spans="1:28" x14ac:dyDescent="0.2">
      <c r="G25" t="s">
        <v>182</v>
      </c>
      <c r="H25">
        <v>-668.10825</v>
      </c>
      <c r="P25" s="1" t="s">
        <v>94</v>
      </c>
      <c r="Q25">
        <v>-668.11392360000002</v>
      </c>
      <c r="R25">
        <v>-668.13476290000006</v>
      </c>
      <c r="S25">
        <v>-668.10937179999996</v>
      </c>
      <c r="T25">
        <v>-668.05256829999996</v>
      </c>
      <c r="U25">
        <v>-667.98736050000002</v>
      </c>
      <c r="W25" s="26" t="s">
        <v>94</v>
      </c>
      <c r="X25" s="9">
        <f t="shared" si="2"/>
        <v>-0.64675714532020701</v>
      </c>
      <c r="Y25" s="9">
        <f t="shared" si="3"/>
        <v>-1.2138278412011376</v>
      </c>
      <c r="Z25" s="9">
        <f t="shared" si="4"/>
        <v>-0.52289538443861805</v>
      </c>
      <c r="AA25" s="9">
        <f t="shared" si="5"/>
        <v>1.0228187361614063</v>
      </c>
      <c r="AB25" s="9">
        <f t="shared" si="6"/>
        <v>2.7972273066397517</v>
      </c>
    </row>
    <row r="26" spans="1:28" x14ac:dyDescent="0.2">
      <c r="G26" t="s">
        <v>247</v>
      </c>
      <c r="H26">
        <v>-668.10943999999995</v>
      </c>
      <c r="P26" s="1" t="s">
        <v>95</v>
      </c>
      <c r="Q26">
        <v>-668.13450521899995</v>
      </c>
      <c r="R26">
        <v>-668.13842616600004</v>
      </c>
      <c r="S26">
        <v>-668.123170071</v>
      </c>
      <c r="T26">
        <v>-668.07345788999999</v>
      </c>
      <c r="U26">
        <v>-668.01385254700006</v>
      </c>
      <c r="W26" s="26" t="s">
        <v>95</v>
      </c>
      <c r="X26" s="9">
        <f t="shared" si="2"/>
        <v>-1.206815928898616</v>
      </c>
      <c r="Y26" s="9">
        <f t="shared" si="3"/>
        <v>-1.3135111702864537</v>
      </c>
      <c r="Z26" s="9">
        <f t="shared" si="4"/>
        <v>-0.89836841558334724</v>
      </c>
      <c r="AA26" s="9">
        <f t="shared" si="5"/>
        <v>0.4543795689167443</v>
      </c>
      <c r="AB26" s="9">
        <f t="shared" si="6"/>
        <v>2.0763363204936436</v>
      </c>
    </row>
    <row r="27" spans="1:28" x14ac:dyDescent="0.2">
      <c r="G27" t="s">
        <v>173</v>
      </c>
      <c r="H27">
        <v>-668.11546999999996</v>
      </c>
      <c r="P27" s="1" t="s">
        <v>96</v>
      </c>
      <c r="Q27">
        <v>-668.105193278</v>
      </c>
      <c r="R27">
        <v>-668.13476273599997</v>
      </c>
      <c r="S27">
        <v>-668.08314984799995</v>
      </c>
      <c r="T27">
        <v>-668.05407533699997</v>
      </c>
      <c r="U27">
        <v>-667.97907616800001</v>
      </c>
      <c r="W27" s="26" t="s">
        <v>96</v>
      </c>
      <c r="X27" s="9">
        <f t="shared" si="2"/>
        <v>-0.40919111518447798</v>
      </c>
      <c r="Y27" s="9">
        <f t="shared" si="3"/>
        <v>-1.213823378496435</v>
      </c>
      <c r="Z27" s="9">
        <f t="shared" si="4"/>
        <v>0.19064588460497447</v>
      </c>
      <c r="AA27" s="9">
        <f t="shared" si="5"/>
        <v>0.98180984813192562</v>
      </c>
      <c r="AB27" s="9">
        <f t="shared" si="6"/>
        <v>3.0226572352914021</v>
      </c>
    </row>
    <row r="28" spans="1:28" x14ac:dyDescent="0.2">
      <c r="G28" t="s">
        <v>259</v>
      </c>
      <c r="H28">
        <v>-668.11841000000004</v>
      </c>
      <c r="P28" s="1" t="s">
        <v>97</v>
      </c>
      <c r="Q28">
        <v>-668.10330124699999</v>
      </c>
      <c r="R28">
        <v>-668.11147511499996</v>
      </c>
      <c r="S28">
        <v>-668.09821767699998</v>
      </c>
      <c r="T28">
        <v>-668.070691388</v>
      </c>
      <c r="U28">
        <v>-668.01385257899994</v>
      </c>
      <c r="W28" s="26" t="s">
        <v>97</v>
      </c>
      <c r="X28" s="9">
        <f t="shared" si="2"/>
        <v>-0.35770592442457244</v>
      </c>
      <c r="Y28" s="9">
        <f t="shared" si="3"/>
        <v>-0.58012995089260133</v>
      </c>
      <c r="Z28" s="9">
        <f t="shared" si="4"/>
        <v>-0.21937385101228138</v>
      </c>
      <c r="AA28" s="9">
        <f t="shared" si="5"/>
        <v>0.52966051473955922</v>
      </c>
      <c r="AB28" s="9">
        <f t="shared" si="6"/>
        <v>2.0763354497254651</v>
      </c>
    </row>
    <row r="29" spans="1:28" x14ac:dyDescent="0.2">
      <c r="G29" t="s">
        <v>279</v>
      </c>
      <c r="H29">
        <v>-668.11909000000003</v>
      </c>
      <c r="P29" s="1" t="s">
        <v>149</v>
      </c>
      <c r="Q29">
        <v>-668.11291039900004</v>
      </c>
      <c r="R29">
        <v>-668.12026836899997</v>
      </c>
      <c r="S29">
        <v>-668.09793696899999</v>
      </c>
      <c r="T29">
        <v>-668.05254754299995</v>
      </c>
      <c r="U29">
        <v>-668.01042052800005</v>
      </c>
      <c r="W29" s="26" t="s">
        <v>151</v>
      </c>
      <c r="X29" s="9">
        <f t="shared" si="2"/>
        <v>-0.61918632498920767</v>
      </c>
      <c r="Y29" s="9">
        <f t="shared" si="3"/>
        <v>-0.81940846143930268</v>
      </c>
      <c r="Z29" s="9">
        <f t="shared" si="4"/>
        <v>-0.21173533719972257</v>
      </c>
      <c r="AA29" s="9">
        <f t="shared" si="5"/>
        <v>1.0233835673430334</v>
      </c>
      <c r="AB29" s="9">
        <f t="shared" si="6"/>
        <v>2.1697270487140892</v>
      </c>
    </row>
    <row r="30" spans="1:28" x14ac:dyDescent="0.2">
      <c r="G30" t="s">
        <v>181</v>
      </c>
      <c r="H30">
        <v>-668.12243999999998</v>
      </c>
      <c r="P30" s="1" t="s">
        <v>150</v>
      </c>
      <c r="Q30">
        <v>-668.114636808</v>
      </c>
      <c r="R30">
        <v>-668.14286434099995</v>
      </c>
      <c r="S30">
        <v>-668.09815544100002</v>
      </c>
      <c r="T30">
        <v>-668.06420016699997</v>
      </c>
      <c r="U30">
        <v>-667.980908129</v>
      </c>
      <c r="W30" s="26" t="s">
        <v>150</v>
      </c>
      <c r="X30" s="9">
        <f t="shared" si="2"/>
        <v>-0.66616467613244112</v>
      </c>
      <c r="Y30" s="9">
        <f t="shared" si="3"/>
        <v>-1.4342810131138612</v>
      </c>
      <c r="Z30" s="9">
        <f t="shared" si="4"/>
        <v>-0.21768030987570269</v>
      </c>
      <c r="AA30" s="9">
        <f t="shared" si="5"/>
        <v>0.70629702410405626</v>
      </c>
      <c r="AB30" s="9">
        <f t="shared" si="6"/>
        <v>2.972806645343979</v>
      </c>
    </row>
    <row r="31" spans="1:28" x14ac:dyDescent="0.2">
      <c r="G31" t="s">
        <v>162</v>
      </c>
      <c r="H31">
        <v>-668.12408000000005</v>
      </c>
      <c r="P31" s="1" t="s">
        <v>151</v>
      </c>
      <c r="Q31">
        <v>-668.11453707500004</v>
      </c>
      <c r="R31">
        <v>-668.13476190699998</v>
      </c>
      <c r="S31">
        <v>-668.11217006100003</v>
      </c>
      <c r="T31">
        <v>-668.05303804699997</v>
      </c>
      <c r="U31">
        <v>-668.00992298300002</v>
      </c>
      <c r="W31" s="26" t="s">
        <v>151</v>
      </c>
      <c r="X31" s="9">
        <f t="shared" si="2"/>
        <v>-0.66345078163082871</v>
      </c>
      <c r="Y31" s="9">
        <f t="shared" si="3"/>
        <v>-1.213800820080392</v>
      </c>
      <c r="Z31" s="9">
        <f t="shared" si="4"/>
        <v>-0.59904054346802238</v>
      </c>
      <c r="AA31" s="9">
        <f t="shared" si="5"/>
        <v>1.0100361686959067</v>
      </c>
      <c r="AB31" s="9">
        <f t="shared" si="6"/>
        <v>2.1832660442369103</v>
      </c>
    </row>
    <row r="32" spans="1:28" x14ac:dyDescent="0.2">
      <c r="G32" t="s">
        <v>233</v>
      </c>
      <c r="H32">
        <v>-668.12409000000002</v>
      </c>
      <c r="P32" s="1" t="s">
        <v>152</v>
      </c>
      <c r="Q32">
        <v>-668.09466291900003</v>
      </c>
      <c r="R32">
        <v>-668.13921542200001</v>
      </c>
      <c r="S32">
        <v>-668.128127006</v>
      </c>
      <c r="T32">
        <v>-668.07480503199997</v>
      </c>
      <c r="U32">
        <v>-668.01385256100002</v>
      </c>
      <c r="W32" s="26" t="s">
        <v>152</v>
      </c>
      <c r="X32" s="9">
        <f t="shared" si="2"/>
        <v>-0.12264319822083658</v>
      </c>
      <c r="Y32" s="9">
        <f t="shared" si="3"/>
        <v>-1.3349880888550147</v>
      </c>
      <c r="Z32" s="9">
        <f t="shared" si="4"/>
        <v>-1.0332545480292279</v>
      </c>
      <c r="AA32" s="9">
        <f t="shared" si="5"/>
        <v>0.41772167966992585</v>
      </c>
      <c r="AB32" s="9">
        <f t="shared" si="6"/>
        <v>2.0763359395321785</v>
      </c>
    </row>
    <row r="33" spans="7:28" x14ac:dyDescent="0.2">
      <c r="G33" t="s">
        <v>208</v>
      </c>
      <c r="H33">
        <v>-668.12932999999998</v>
      </c>
      <c r="P33" s="1" t="s">
        <v>225</v>
      </c>
      <c r="Q33">
        <v>-668.09353218599995</v>
      </c>
      <c r="R33">
        <v>-668.12616838999998</v>
      </c>
      <c r="S33">
        <v>-668.11271821000003</v>
      </c>
      <c r="T33">
        <v>-668.08158567500004</v>
      </c>
      <c r="U33">
        <v>-667.99428710100005</v>
      </c>
      <c r="W33" s="1" t="s">
        <v>225</v>
      </c>
      <c r="X33" s="9">
        <f t="shared" si="2"/>
        <v>-9.1874144115810172E-2</v>
      </c>
      <c r="Y33" s="9">
        <f t="shared" si="3"/>
        <v>-0.97995747288296253</v>
      </c>
      <c r="Z33" s="9">
        <f t="shared" si="4"/>
        <v>-0.6139565547963286</v>
      </c>
      <c r="AA33" s="9">
        <f t="shared" si="5"/>
        <v>0.2332095346092187</v>
      </c>
      <c r="AB33" s="9">
        <f t="shared" si="6"/>
        <v>2.6087434108672825</v>
      </c>
    </row>
    <row r="34" spans="7:28" x14ac:dyDescent="0.2">
      <c r="G34" t="s">
        <v>199</v>
      </c>
      <c r="H34">
        <v>-668.13256999999999</v>
      </c>
      <c r="P34" s="1" t="s">
        <v>226</v>
      </c>
      <c r="Q34">
        <v>-668.10943817400005</v>
      </c>
      <c r="R34">
        <v>-668.11995615299998</v>
      </c>
      <c r="S34">
        <v>-668.11894446500003</v>
      </c>
      <c r="T34">
        <v>-668.07722176799996</v>
      </c>
      <c r="U34">
        <v>-668.01959098099996</v>
      </c>
      <c r="W34" s="1" t="s">
        <v>226</v>
      </c>
      <c r="X34" s="9">
        <f t="shared" si="2"/>
        <v>-0.52470152717931962</v>
      </c>
      <c r="Y34" s="9">
        <f t="shared" si="3"/>
        <v>-0.81091256453376981</v>
      </c>
      <c r="Z34" s="9">
        <f t="shared" si="4"/>
        <v>-0.78338291535436677</v>
      </c>
      <c r="AA34" s="9">
        <f t="shared" si="5"/>
        <v>0.35195842633269359</v>
      </c>
      <c r="AB34" s="9">
        <f t="shared" si="6"/>
        <v>1.9201843498617219</v>
      </c>
    </row>
    <row r="35" spans="7:28" x14ac:dyDescent="0.2">
      <c r="G35" t="s">
        <v>157</v>
      </c>
      <c r="H35">
        <v>-668.1345</v>
      </c>
      <c r="P35" s="1" t="s">
        <v>303</v>
      </c>
      <c r="Q35">
        <v>-668.08983401800003</v>
      </c>
      <c r="R35">
        <v>-668.08720973499999</v>
      </c>
      <c r="S35">
        <v>-668.08745715600003</v>
      </c>
      <c r="T35">
        <v>-668.04935280799998</v>
      </c>
      <c r="U35">
        <v>-668.00955210799998</v>
      </c>
      <c r="W35" s="1" t="s">
        <v>303</v>
      </c>
      <c r="X35" s="9">
        <f t="shared" si="2"/>
        <v>8.7589242306606134E-3</v>
      </c>
      <c r="Y35" s="9">
        <f t="shared" si="3"/>
        <v>8.0169863514700915E-2</v>
      </c>
      <c r="Z35" s="9">
        <f t="shared" si="4"/>
        <v>7.3437142230011118E-2</v>
      </c>
      <c r="AA35" s="9">
        <f t="shared" si="5"/>
        <v>1.1103174182680939</v>
      </c>
      <c r="AB35" s="9">
        <f t="shared" si="6"/>
        <v>2.1933581463881127</v>
      </c>
    </row>
    <row r="36" spans="7:28" x14ac:dyDescent="0.2">
      <c r="G36" t="s">
        <v>255</v>
      </c>
      <c r="H36">
        <v>-668.13491999999997</v>
      </c>
      <c r="P36" s="1" t="s">
        <v>304</v>
      </c>
      <c r="Q36">
        <v>-668.13492447700003</v>
      </c>
      <c r="R36">
        <v>-668.14335479600004</v>
      </c>
      <c r="S36">
        <v>-668.14487541400001</v>
      </c>
      <c r="T36">
        <v>-668.10217041400006</v>
      </c>
      <c r="U36">
        <v>-668.02778732499996</v>
      </c>
      <c r="W36" s="1" t="s">
        <v>304</v>
      </c>
      <c r="X36" s="9">
        <f t="shared" si="2"/>
        <v>-1.2182246098935665</v>
      </c>
      <c r="Y36" s="9">
        <f t="shared" si="3"/>
        <v>-1.4476270783943144</v>
      </c>
      <c r="Z36" s="9">
        <f t="shared" si="4"/>
        <v>-1.4890055271623599</v>
      </c>
      <c r="AA36" s="9">
        <f t="shared" si="5"/>
        <v>-0.32693414916357455</v>
      </c>
      <c r="AB36" s="9">
        <f t="shared" si="6"/>
        <v>1.6971487154713727</v>
      </c>
    </row>
    <row r="37" spans="7:28" x14ac:dyDescent="0.2">
      <c r="P37" s="1" t="s">
        <v>367</v>
      </c>
      <c r="Q37">
        <v>-667.95854710000003</v>
      </c>
      <c r="R37">
        <v>-667.97062689999996</v>
      </c>
      <c r="S37">
        <v>-667.96868570000004</v>
      </c>
      <c r="T37">
        <v>-667.93939699999999</v>
      </c>
      <c r="U37">
        <v>-667.89794429999995</v>
      </c>
      <c r="W37" s="1" t="s">
        <v>367</v>
      </c>
      <c r="X37" s="9">
        <f t="shared" ref="X37:X38" si="7">(Q37-$Q$23)*$B$2</f>
        <v>3.5812860220794795</v>
      </c>
      <c r="Y37" s="9">
        <f t="shared" ref="Y37:Y38" si="8">(R37-$Q$23)*$B$2</f>
        <v>3.2525753364015468</v>
      </c>
      <c r="Z37" s="9">
        <f t="shared" ref="Z37:Z38" si="9">(S37-$Q$23)*$B$2</f>
        <v>3.3053984943193497</v>
      </c>
      <c r="AA37" s="9">
        <f t="shared" ref="AA37:AA38" si="10">(T37-$Q$23)*$B$2</f>
        <v>4.1023908832407621</v>
      </c>
      <c r="AB37" s="9">
        <f t="shared" ref="AB37:AB38" si="11">(U37-$Q$23)*$B$2</f>
        <v>5.2303851745617473</v>
      </c>
    </row>
    <row r="38" spans="7:28" x14ac:dyDescent="0.2">
      <c r="P38" s="1" t="s">
        <v>368</v>
      </c>
      <c r="Q38">
        <v>-667.98591220000003</v>
      </c>
      <c r="R38">
        <v>-668.01856969999994</v>
      </c>
      <c r="S38">
        <v>-668.01728679999997</v>
      </c>
      <c r="T38">
        <v>-668.00311780000004</v>
      </c>
      <c r="U38">
        <v>-667.95750299999997</v>
      </c>
      <c r="W38" s="1" t="s">
        <v>368</v>
      </c>
      <c r="X38" s="9">
        <f t="shared" si="7"/>
        <v>2.8366378669195544</v>
      </c>
      <c r="Y38" s="9">
        <f t="shared" si="8"/>
        <v>1.9479750399218985</v>
      </c>
      <c r="Z38" s="9">
        <f t="shared" si="9"/>
        <v>1.9828848015613088</v>
      </c>
      <c r="AA38" s="9">
        <f t="shared" si="10"/>
        <v>2.3684459619592508</v>
      </c>
      <c r="AB38" s="9">
        <f t="shared" si="11"/>
        <v>3.6096976536410654</v>
      </c>
    </row>
    <row r="40" spans="7:28" x14ac:dyDescent="0.2">
      <c r="W40" s="26"/>
      <c r="X40" s="10">
        <f>50-X23*25</f>
        <v>50</v>
      </c>
      <c r="Y40" s="35">
        <f>50-Y23*25</f>
        <v>43.364995571938053</v>
      </c>
      <c r="Z40" s="10">
        <f>50-Z23*25</f>
        <v>43.197780290004474</v>
      </c>
      <c r="AA40" s="35">
        <f>50-AA23*25</f>
        <v>11.932264151001355</v>
      </c>
      <c r="AB40" s="10">
        <f>50-AB23*25</f>
        <v>-5.6086053250125758</v>
      </c>
    </row>
    <row r="41" spans="7:28" x14ac:dyDescent="0.2">
      <c r="P41" s="1" t="s">
        <v>93</v>
      </c>
      <c r="Q41">
        <v>1.1839999999999999</v>
      </c>
      <c r="R41">
        <v>1.1930000000000001</v>
      </c>
      <c r="W41" s="26" t="s">
        <v>93</v>
      </c>
      <c r="X41" s="10">
        <f>50-X24*25</f>
        <v>60.750871175857256</v>
      </c>
      <c r="Y41" s="35">
        <f>50-Y24*25</f>
        <v>72.949653219887935</v>
      </c>
      <c r="Z41" s="10">
        <f>50-Z24*25</f>
        <v>50.796862453513413</v>
      </c>
      <c r="AA41" s="35">
        <f>50-AA24*25</f>
        <v>36.452781812749784</v>
      </c>
      <c r="AB41" s="10">
        <f>50-AB24*25</f>
        <v>-3.7711352321059266</v>
      </c>
    </row>
    <row r="42" spans="7:28" x14ac:dyDescent="0.2">
      <c r="P42" s="1" t="s">
        <v>94</v>
      </c>
      <c r="Q42">
        <v>1.214</v>
      </c>
      <c r="R42">
        <v>1.29</v>
      </c>
      <c r="W42" s="26" t="s">
        <v>94</v>
      </c>
      <c r="X42" s="10">
        <f>50-X25*25</f>
        <v>66.16892863300518</v>
      </c>
      <c r="Y42" s="35">
        <f>50-Y25*25</f>
        <v>80.345696030028449</v>
      </c>
      <c r="Z42" s="10">
        <f>50-Z25*25</f>
        <v>63.07238461096545</v>
      </c>
      <c r="AA42" s="35">
        <f>50-AA25*25</f>
        <v>24.429531595964843</v>
      </c>
      <c r="AB42" s="10">
        <f>50-AB25*25</f>
        <v>-19.9306826659938</v>
      </c>
    </row>
    <row r="43" spans="7:28" x14ac:dyDescent="0.2">
      <c r="P43" s="1" t="s">
        <v>95</v>
      </c>
      <c r="Q43">
        <v>1.2410000000000001</v>
      </c>
      <c r="R43">
        <v>1.3089999999999999</v>
      </c>
      <c r="W43" s="26" t="s">
        <v>95</v>
      </c>
      <c r="X43" s="10">
        <f>50-X26*25</f>
        <v>80.170398222465394</v>
      </c>
      <c r="Y43" s="35">
        <f>50-Y26*25</f>
        <v>82.837779257161344</v>
      </c>
      <c r="Z43" s="10">
        <f>50-Z26*25</f>
        <v>72.459210389583689</v>
      </c>
      <c r="AA43" s="35">
        <f>50-AA26*25</f>
        <v>38.640510777081388</v>
      </c>
      <c r="AB43" s="10">
        <f>50-AB26*25</f>
        <v>-1.9084080123410914</v>
      </c>
    </row>
    <row r="44" spans="7:28" x14ac:dyDescent="0.2">
      <c r="P44" s="1" t="s">
        <v>96</v>
      </c>
      <c r="Q44">
        <v>1.2430000000000001</v>
      </c>
      <c r="R44">
        <v>1.2430000000000001</v>
      </c>
      <c r="W44" s="26" t="s">
        <v>96</v>
      </c>
      <c r="X44" s="10">
        <f>50-X27*25</f>
        <v>60.229777879611952</v>
      </c>
      <c r="Y44" s="35">
        <f>50-Y27*25</f>
        <v>80.345584462410869</v>
      </c>
      <c r="Z44" s="10">
        <f>50-Z27*25</f>
        <v>45.233852884875638</v>
      </c>
      <c r="AA44" s="35">
        <f>50-AA27*25</f>
        <v>25.454753796701858</v>
      </c>
      <c r="AB44" s="10">
        <f>50-AB27*25</f>
        <v>-25.566430882285047</v>
      </c>
    </row>
    <row r="45" spans="7:28" x14ac:dyDescent="0.2">
      <c r="P45" s="1" t="s">
        <v>97</v>
      </c>
      <c r="Q45">
        <v>1.236</v>
      </c>
      <c r="R45">
        <v>1.3280000000000001</v>
      </c>
      <c r="W45" s="26" t="s">
        <v>97</v>
      </c>
      <c r="X45" s="10">
        <f>50-X28*25</f>
        <v>58.942648110614314</v>
      </c>
      <c r="Y45" s="35">
        <f>50-Y28*25</f>
        <v>64.503248772315033</v>
      </c>
      <c r="Z45" s="10">
        <f>50-Z28*25</f>
        <v>55.484346275307033</v>
      </c>
      <c r="AA45" s="35">
        <f>50-AA28*25</f>
        <v>36.758487131511018</v>
      </c>
      <c r="AB45" s="10">
        <f>50-AB28*25</f>
        <v>-1.9083862431366256</v>
      </c>
    </row>
    <row r="46" spans="7:28" x14ac:dyDescent="0.2">
      <c r="P46" s="1" t="s">
        <v>149</v>
      </c>
      <c r="Q46">
        <v>1.254</v>
      </c>
      <c r="R46">
        <v>1.254</v>
      </c>
      <c r="W46" s="26" t="s">
        <v>151</v>
      </c>
      <c r="X46" s="10">
        <f>50-X29*25</f>
        <v>65.479658124730193</v>
      </c>
      <c r="Y46" s="35">
        <f>50-Y29*25</f>
        <v>70.485211535982572</v>
      </c>
      <c r="Z46" s="10">
        <f>50-Z29*25</f>
        <v>55.293383429993064</v>
      </c>
      <c r="AA46" s="35">
        <f>50-AA29*25</f>
        <v>24.415410816424167</v>
      </c>
      <c r="AB46" s="10">
        <f>50-AB29*25</f>
        <v>-4.2431762178522305</v>
      </c>
    </row>
    <row r="47" spans="7:28" x14ac:dyDescent="0.2">
      <c r="P47" s="1" t="s">
        <v>150</v>
      </c>
      <c r="Q47">
        <v>1.21</v>
      </c>
      <c r="R47">
        <v>1.2829999999999999</v>
      </c>
      <c r="W47" s="26" t="s">
        <v>150</v>
      </c>
      <c r="X47" s="10">
        <f>50-X30*25</f>
        <v>66.654116903311035</v>
      </c>
      <c r="Y47" s="35">
        <f>50-Y30*25</f>
        <v>85.857025327846529</v>
      </c>
      <c r="Z47" s="10">
        <f>50-Z30*25</f>
        <v>55.442007746892571</v>
      </c>
      <c r="AA47" s="35">
        <f>50-AA30*25</f>
        <v>32.342574397398593</v>
      </c>
      <c r="AB47" s="10">
        <f>50-AB30*25</f>
        <v>-24.320166133599471</v>
      </c>
    </row>
    <row r="48" spans="7:28" x14ac:dyDescent="0.2">
      <c r="P48" s="1" t="s">
        <v>151</v>
      </c>
      <c r="Q48">
        <v>1.22</v>
      </c>
      <c r="R48">
        <v>1.296</v>
      </c>
      <c r="W48" s="26" t="s">
        <v>151</v>
      </c>
      <c r="X48" s="10">
        <f>50-X31*25</f>
        <v>66.586269540770715</v>
      </c>
      <c r="Y48" s="35">
        <f>50-Y31*25</f>
        <v>80.345020502009802</v>
      </c>
      <c r="Z48" s="10">
        <f>50-Z31*25</f>
        <v>64.97601358670056</v>
      </c>
      <c r="AA48" s="35">
        <f>50-AA31*25</f>
        <v>24.749095782602332</v>
      </c>
      <c r="AB48" s="10">
        <f>50-AB31*25</f>
        <v>-4.5816511059227594</v>
      </c>
    </row>
    <row r="49" spans="16:28" x14ac:dyDescent="0.2">
      <c r="P49" s="1" t="s">
        <v>152</v>
      </c>
      <c r="Q49">
        <v>1.258</v>
      </c>
      <c r="R49">
        <v>1.4159999999999999</v>
      </c>
      <c r="W49" s="26" t="s">
        <v>152</v>
      </c>
      <c r="X49" s="10">
        <f>50-X32*25</f>
        <v>53.066079955520912</v>
      </c>
      <c r="Y49" s="35">
        <f>50-Y32*25</f>
        <v>83.374702221375372</v>
      </c>
      <c r="Z49" s="10">
        <f>50-Z32*25</f>
        <v>75.831363700730691</v>
      </c>
      <c r="AA49" s="35">
        <f>50-AA32*25</f>
        <v>39.556958008251854</v>
      </c>
      <c r="AB49" s="10">
        <f>50-AB32*25</f>
        <v>-1.9083984883044636</v>
      </c>
    </row>
    <row r="50" spans="16:28" x14ac:dyDescent="0.2">
      <c r="P50" s="1" t="s">
        <v>225</v>
      </c>
      <c r="Q50">
        <v>1.222</v>
      </c>
      <c r="R50">
        <v>5.0220000000000002</v>
      </c>
      <c r="W50" s="1" t="s">
        <v>225</v>
      </c>
      <c r="X50" s="10">
        <f t="shared" ref="X50:AB50" si="12">50-X33*25</f>
        <v>52.296853602895254</v>
      </c>
      <c r="Y50" s="35">
        <f t="shared" si="12"/>
        <v>74.498936822074057</v>
      </c>
      <c r="Z50" s="10">
        <f t="shared" si="12"/>
        <v>65.348913869908216</v>
      </c>
      <c r="AA50" s="35">
        <f t="shared" si="12"/>
        <v>44.169761634769529</v>
      </c>
      <c r="AB50" s="10">
        <f t="shared" si="12"/>
        <v>-15.218585271682059</v>
      </c>
    </row>
    <row r="51" spans="16:28" x14ac:dyDescent="0.2">
      <c r="P51" s="1" t="s">
        <v>226</v>
      </c>
      <c r="Q51">
        <v>1.2130000000000001</v>
      </c>
      <c r="R51">
        <v>3.18</v>
      </c>
      <c r="W51" s="1" t="s">
        <v>226</v>
      </c>
      <c r="X51" s="10">
        <f t="shared" ref="X51:AB51" si="13">50-X34*25</f>
        <v>63.117538179482992</v>
      </c>
      <c r="Y51" s="35">
        <f t="shared" si="13"/>
        <v>70.272814113344253</v>
      </c>
      <c r="Z51" s="10">
        <f t="shared" si="13"/>
        <v>69.584572883859167</v>
      </c>
      <c r="AA51" s="35">
        <f t="shared" si="13"/>
        <v>41.201039341682659</v>
      </c>
      <c r="AB51" s="10">
        <f t="shared" si="13"/>
        <v>1.9953912534569511</v>
      </c>
    </row>
    <row r="52" spans="16:28" x14ac:dyDescent="0.2">
      <c r="P52" s="1" t="s">
        <v>303</v>
      </c>
      <c r="Q52">
        <v>1.1870000000000001</v>
      </c>
      <c r="R52">
        <v>1.962</v>
      </c>
      <c r="W52" s="1" t="s">
        <v>303</v>
      </c>
      <c r="X52" s="10">
        <f t="shared" ref="X52:AB52" si="14">50-X35*25</f>
        <v>49.781026894233484</v>
      </c>
      <c r="Y52" s="35">
        <f t="shared" si="14"/>
        <v>47.99575341213248</v>
      </c>
      <c r="Z52" s="10">
        <f t="shared" si="14"/>
        <v>48.164071444249721</v>
      </c>
      <c r="AA52" s="35">
        <f t="shared" si="14"/>
        <v>22.242064543297651</v>
      </c>
      <c r="AB52" s="10">
        <f t="shared" si="14"/>
        <v>-4.8339536597028143</v>
      </c>
    </row>
    <row r="53" spans="16:28" x14ac:dyDescent="0.2">
      <c r="P53" s="1" t="s">
        <v>304</v>
      </c>
      <c r="Q53">
        <v>1.1759999999999999</v>
      </c>
      <c r="R53">
        <v>4.8470000000000004</v>
      </c>
      <c r="W53" s="1" t="s">
        <v>304</v>
      </c>
      <c r="X53" s="10">
        <f t="shared" ref="X53:AB53" si="15">50-X36*25</f>
        <v>80.455615247339168</v>
      </c>
      <c r="Y53" s="35">
        <f t="shared" si="15"/>
        <v>86.190676959857853</v>
      </c>
      <c r="Z53" s="10">
        <f t="shared" si="15"/>
        <v>87.225138179059002</v>
      </c>
      <c r="AA53" s="35">
        <f t="shared" si="15"/>
        <v>58.173353729089364</v>
      </c>
      <c r="AB53" s="10">
        <f t="shared" si="15"/>
        <v>7.5712821132156805</v>
      </c>
    </row>
    <row r="54" spans="16:28" x14ac:dyDescent="0.2">
      <c r="P54" s="1" t="s">
        <v>367</v>
      </c>
      <c r="Q54">
        <v>2.1110000000000002</v>
      </c>
      <c r="R54">
        <v>3.1949999999999998</v>
      </c>
      <c r="W54" s="1" t="s">
        <v>367</v>
      </c>
      <c r="X54" s="10">
        <f t="shared" ref="X54:AB54" si="16">50-X37*25</f>
        <v>-39.532150551986987</v>
      </c>
      <c r="Y54" s="35">
        <f t="shared" si="16"/>
        <v>-31.314383410038673</v>
      </c>
      <c r="Z54" s="10">
        <f t="shared" si="16"/>
        <v>-32.634962357983738</v>
      </c>
      <c r="AA54" s="35">
        <f t="shared" si="16"/>
        <v>-52.559772081019048</v>
      </c>
      <c r="AB54" s="10">
        <f t="shared" si="16"/>
        <v>-80.75962936404369</v>
      </c>
    </row>
    <row r="55" spans="16:28" x14ac:dyDescent="0.2">
      <c r="P55" s="1" t="s">
        <v>368</v>
      </c>
      <c r="Q55">
        <v>3.1579999999999999</v>
      </c>
      <c r="R55">
        <v>4.2640000000000002</v>
      </c>
      <c r="W55" s="1" t="s">
        <v>368</v>
      </c>
      <c r="X55" s="10">
        <f t="shared" ref="X55:AB55" si="17">50-X38*25</f>
        <v>-20.915946672988866</v>
      </c>
      <c r="Y55" s="35">
        <f t="shared" si="17"/>
        <v>1.300624001952535</v>
      </c>
      <c r="Z55" s="10">
        <f t="shared" si="17"/>
        <v>0.42787996096728165</v>
      </c>
      <c r="AA55" s="35">
        <f t="shared" si="17"/>
        <v>-9.2111490489812695</v>
      </c>
      <c r="AB55" s="10">
        <f t="shared" si="17"/>
        <v>-40.242441341026634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3D590-0322-B64B-901B-FCAA707453AA}">
  <dimension ref="A1:AB34"/>
  <sheetViews>
    <sheetView topLeftCell="E1" workbookViewId="0">
      <selection activeCell="R35" sqref="R35"/>
    </sheetView>
  </sheetViews>
  <sheetFormatPr baseColWidth="10" defaultRowHeight="16" x14ac:dyDescent="0.2"/>
  <sheetData>
    <row r="1" spans="1:24" x14ac:dyDescent="0.2">
      <c r="A1" s="1" t="s">
        <v>0</v>
      </c>
      <c r="T1" t="s">
        <v>132</v>
      </c>
    </row>
    <row r="2" spans="1:24" x14ac:dyDescent="0.2">
      <c r="A2" s="1" t="s">
        <v>98</v>
      </c>
      <c r="B2">
        <v>27.211600000000001</v>
      </c>
    </row>
    <row r="3" spans="1:24" x14ac:dyDescent="0.2">
      <c r="A3" s="1" t="s">
        <v>90</v>
      </c>
      <c r="B3">
        <v>-188.9225659</v>
      </c>
      <c r="P3" t="s">
        <v>147</v>
      </c>
      <c r="Q3" t="s">
        <v>148</v>
      </c>
    </row>
    <row r="4" spans="1:24" x14ac:dyDescent="0.2">
      <c r="A4" s="1" t="s">
        <v>135</v>
      </c>
      <c r="B4">
        <f>$B$3+$B$11</f>
        <v>-778.75975589999996</v>
      </c>
      <c r="S4" s="11"/>
    </row>
    <row r="5" spans="1:24" x14ac:dyDescent="0.2">
      <c r="Q5" t="s">
        <v>93</v>
      </c>
      <c r="S5" s="11"/>
    </row>
    <row r="6" spans="1:24" x14ac:dyDescent="0.2">
      <c r="A6" s="1" t="s">
        <v>274</v>
      </c>
      <c r="B6" s="1"/>
      <c r="C6" s="1" t="s">
        <v>5</v>
      </c>
      <c r="D6" s="1"/>
      <c r="E6" s="1" t="s">
        <v>6</v>
      </c>
      <c r="F6" s="1"/>
      <c r="G6" s="1" t="s">
        <v>7</v>
      </c>
      <c r="H6" s="1"/>
      <c r="I6" s="1" t="s">
        <v>8</v>
      </c>
      <c r="J6" s="1"/>
      <c r="Q6" t="s">
        <v>94</v>
      </c>
      <c r="S6" s="11"/>
    </row>
    <row r="7" spans="1:24" x14ac:dyDescent="0.2">
      <c r="A7" t="s">
        <v>4</v>
      </c>
      <c r="B7">
        <v>-589.80227000000002</v>
      </c>
      <c r="C7" t="s">
        <v>233</v>
      </c>
      <c r="D7">
        <v>-778.74974999999995</v>
      </c>
      <c r="E7" t="s">
        <v>166</v>
      </c>
      <c r="F7">
        <v>-778.71104000000003</v>
      </c>
      <c r="G7" t="s">
        <v>176</v>
      </c>
      <c r="H7">
        <v>-778.66665</v>
      </c>
      <c r="I7" t="s">
        <v>203</v>
      </c>
      <c r="J7">
        <v>-778.52831000000003</v>
      </c>
      <c r="Q7" t="s">
        <v>95</v>
      </c>
      <c r="S7" s="11"/>
    </row>
    <row r="8" spans="1:24" x14ac:dyDescent="0.2">
      <c r="A8" t="s">
        <v>240</v>
      </c>
      <c r="B8">
        <v>-589.82933000000003</v>
      </c>
      <c r="C8" t="s">
        <v>3</v>
      </c>
      <c r="D8">
        <v>-778.76280999999994</v>
      </c>
      <c r="E8" t="s">
        <v>231</v>
      </c>
      <c r="F8">
        <v>-778.76279</v>
      </c>
      <c r="G8" t="s">
        <v>213</v>
      </c>
      <c r="H8">
        <v>-778.66990999999996</v>
      </c>
      <c r="I8" t="s">
        <v>204</v>
      </c>
      <c r="J8">
        <v>-778.55005000000006</v>
      </c>
      <c r="Q8" t="s">
        <v>96</v>
      </c>
      <c r="S8" s="11"/>
    </row>
    <row r="9" spans="1:24" x14ac:dyDescent="0.2">
      <c r="A9" t="s">
        <v>156</v>
      </c>
      <c r="B9">
        <v>-589.82934</v>
      </c>
      <c r="C9" t="s">
        <v>261</v>
      </c>
      <c r="D9">
        <v>-778.76364000000001</v>
      </c>
      <c r="E9" t="s">
        <v>200</v>
      </c>
      <c r="F9">
        <v>-778.76280999999994</v>
      </c>
      <c r="G9" t="s">
        <v>204</v>
      </c>
      <c r="H9">
        <v>-778.67753000000005</v>
      </c>
      <c r="I9" t="s">
        <v>182</v>
      </c>
      <c r="J9">
        <v>-778.67624999999998</v>
      </c>
      <c r="Q9" t="s">
        <v>97</v>
      </c>
      <c r="S9" s="11"/>
      <c r="X9" s="11"/>
    </row>
    <row r="10" spans="1:24" x14ac:dyDescent="0.2">
      <c r="A10" t="s">
        <v>177</v>
      </c>
      <c r="B10">
        <v>-589.82966999999996</v>
      </c>
      <c r="C10" t="s">
        <v>178</v>
      </c>
      <c r="D10">
        <v>-778.76396999999997</v>
      </c>
      <c r="E10" t="s">
        <v>240</v>
      </c>
      <c r="F10">
        <v>-778.76414999999997</v>
      </c>
      <c r="G10" t="s">
        <v>260</v>
      </c>
      <c r="H10">
        <v>-778.68364999999994</v>
      </c>
      <c r="I10" t="s">
        <v>246</v>
      </c>
      <c r="J10">
        <v>-778.73251000000005</v>
      </c>
      <c r="Q10" t="s">
        <v>149</v>
      </c>
      <c r="S10" s="11"/>
      <c r="X10" s="11"/>
    </row>
    <row r="11" spans="1:24" x14ac:dyDescent="0.2">
      <c r="A11" s="1" t="s">
        <v>159</v>
      </c>
      <c r="B11" s="1">
        <v>-589.83718999999996</v>
      </c>
      <c r="C11" t="s">
        <v>174</v>
      </c>
      <c r="D11">
        <v>-778.76414999999997</v>
      </c>
      <c r="E11" t="s">
        <v>242</v>
      </c>
      <c r="F11">
        <v>-778.76959999999997</v>
      </c>
      <c r="G11" t="s">
        <v>3</v>
      </c>
      <c r="H11">
        <v>-778.69591000000003</v>
      </c>
      <c r="I11" t="s">
        <v>236</v>
      </c>
      <c r="J11">
        <v>-778.73252000000002</v>
      </c>
      <c r="Q11" t="s">
        <v>150</v>
      </c>
      <c r="S11" s="11"/>
    </row>
    <row r="12" spans="1:24" x14ac:dyDescent="0.2">
      <c r="C12" t="s">
        <v>162</v>
      </c>
      <c r="D12">
        <v>-778.76959999999997</v>
      </c>
      <c r="E12" t="s">
        <v>236</v>
      </c>
      <c r="F12">
        <v>-778.76960999999994</v>
      </c>
      <c r="G12" t="s">
        <v>199</v>
      </c>
      <c r="H12">
        <v>-778.69911999999999</v>
      </c>
      <c r="I12" t="s">
        <v>186</v>
      </c>
      <c r="J12">
        <v>-778.76089000000002</v>
      </c>
      <c r="Q12" t="s">
        <v>151</v>
      </c>
      <c r="S12" s="11"/>
    </row>
    <row r="13" spans="1:24" x14ac:dyDescent="0.2">
      <c r="C13" t="s">
        <v>166</v>
      </c>
      <c r="D13">
        <v>-778.76960999999994</v>
      </c>
      <c r="E13" t="s">
        <v>169</v>
      </c>
      <c r="F13">
        <v>-778.76963999999998</v>
      </c>
      <c r="G13" t="s">
        <v>252</v>
      </c>
      <c r="H13">
        <v>-778.71104000000003</v>
      </c>
      <c r="Q13" t="s">
        <v>152</v>
      </c>
      <c r="S13" s="11"/>
    </row>
    <row r="14" spans="1:24" x14ac:dyDescent="0.2">
      <c r="C14" t="s">
        <v>156</v>
      </c>
      <c r="D14">
        <v>-778.76963000000001</v>
      </c>
      <c r="E14" t="s">
        <v>241</v>
      </c>
      <c r="F14">
        <v>-778.76964999999996</v>
      </c>
      <c r="G14" t="s">
        <v>200</v>
      </c>
      <c r="H14">
        <v>-778.72015999999996</v>
      </c>
      <c r="Q14" t="s">
        <v>225</v>
      </c>
      <c r="S14" s="11"/>
    </row>
    <row r="15" spans="1:24" x14ac:dyDescent="0.2">
      <c r="C15" t="s">
        <v>168</v>
      </c>
      <c r="D15">
        <v>-778.76963999999998</v>
      </c>
      <c r="G15" t="s">
        <v>174</v>
      </c>
      <c r="H15">
        <v>-778.72017000000005</v>
      </c>
      <c r="Q15" t="s">
        <v>226</v>
      </c>
      <c r="S15" s="11"/>
    </row>
    <row r="16" spans="1:24" x14ac:dyDescent="0.2">
      <c r="C16" t="s">
        <v>169</v>
      </c>
      <c r="D16">
        <v>-778.76964999999996</v>
      </c>
      <c r="G16" t="s">
        <v>258</v>
      </c>
      <c r="H16">
        <v>-778.72248999999999</v>
      </c>
      <c r="Q16" t="s">
        <v>303</v>
      </c>
    </row>
    <row r="17" spans="1:28" x14ac:dyDescent="0.2">
      <c r="G17" t="s">
        <v>208</v>
      </c>
      <c r="H17">
        <v>-778.73271</v>
      </c>
      <c r="Q17" t="s">
        <v>304</v>
      </c>
    </row>
    <row r="18" spans="1:28" x14ac:dyDescent="0.2">
      <c r="A18" s="1"/>
      <c r="B18" s="1"/>
      <c r="G18" t="s">
        <v>169</v>
      </c>
      <c r="H18">
        <v>-778.73279000000002</v>
      </c>
    </row>
    <row r="19" spans="1:28" x14ac:dyDescent="0.2">
      <c r="G19" t="s">
        <v>196</v>
      </c>
      <c r="H19">
        <v>-778.76399000000004</v>
      </c>
    </row>
    <row r="20" spans="1:28" x14ac:dyDescent="0.2">
      <c r="G20" t="s">
        <v>240</v>
      </c>
      <c r="H20">
        <v>-778.76414999999997</v>
      </c>
    </row>
    <row r="21" spans="1:28" x14ac:dyDescent="0.2">
      <c r="G21" t="s">
        <v>173</v>
      </c>
      <c r="H21">
        <v>-778.76891999999998</v>
      </c>
      <c r="Q21">
        <v>1</v>
      </c>
      <c r="R21">
        <v>3</v>
      </c>
      <c r="S21">
        <v>5</v>
      </c>
      <c r="T21">
        <v>7</v>
      </c>
      <c r="U21">
        <v>9</v>
      </c>
    </row>
    <row r="22" spans="1:28" x14ac:dyDescent="0.2">
      <c r="G22" t="s">
        <v>157</v>
      </c>
      <c r="H22">
        <v>-778.76963999999998</v>
      </c>
      <c r="P22" s="26" t="s">
        <v>467</v>
      </c>
      <c r="Q22">
        <f>B11</f>
        <v>-589.83718999999996</v>
      </c>
      <c r="R22">
        <v>-589.81247770000004</v>
      </c>
      <c r="S22">
        <v>-589.70522459999995</v>
      </c>
      <c r="T22">
        <v>-589.47897290000003</v>
      </c>
      <c r="U22">
        <v>-589.23522019999996</v>
      </c>
    </row>
    <row r="23" spans="1:28" x14ac:dyDescent="0.2">
      <c r="P23" s="26" t="s">
        <v>468</v>
      </c>
      <c r="Q23" s="27">
        <f>Q22+$B$3</f>
        <v>-778.75975589999996</v>
      </c>
      <c r="R23" s="27">
        <f t="shared" ref="R23:T23" si="0">R22+$B$3</f>
        <v>-778.73504360000004</v>
      </c>
      <c r="S23" s="27">
        <f t="shared" si="0"/>
        <v>-778.62779049999995</v>
      </c>
      <c r="T23" s="27">
        <f t="shared" si="0"/>
        <v>-778.40153880000003</v>
      </c>
      <c r="U23" s="27">
        <f>U22+$B$3</f>
        <v>-778.15778609999995</v>
      </c>
      <c r="X23" s="9">
        <f>(Q23-$Q$23)*$B$2</f>
        <v>0</v>
      </c>
      <c r="Y23" s="9">
        <f t="shared" ref="Y23:AB23" si="1">(R23-$Q$23)*$B$2</f>
        <v>0.67246122267780117</v>
      </c>
      <c r="Z23" s="9">
        <f t="shared" si="1"/>
        <v>3.5909896786403479</v>
      </c>
      <c r="AA23" s="9">
        <f t="shared" si="1"/>
        <v>9.7476604383581886</v>
      </c>
      <c r="AB23" s="9">
        <f t="shared" si="1"/>
        <v>16.380561409680169</v>
      </c>
    </row>
    <row r="24" spans="1:28" x14ac:dyDescent="0.2">
      <c r="P24" s="1" t="s">
        <v>93</v>
      </c>
      <c r="Q24">
        <v>-778.76964586500003</v>
      </c>
      <c r="R24">
        <v>-778.73727540499999</v>
      </c>
      <c r="S24">
        <v>-778.63031304000003</v>
      </c>
      <c r="T24">
        <v>-778.40678375300001</v>
      </c>
      <c r="U24">
        <v>-778.17734931500001</v>
      </c>
      <c r="W24" s="26" t="s">
        <v>93</v>
      </c>
      <c r="X24" s="9">
        <f t="shared" ref="X24:X26" si="2">(Q24-$Q$23)*$B$2</f>
        <v>-0.26912177159591388</v>
      </c>
      <c r="Y24" s="9">
        <f t="shared" ref="Y24:Y26" si="3">(R24-$Q$23)*$B$2</f>
        <v>0.61173023774112811</v>
      </c>
      <c r="Z24" s="9">
        <f t="shared" ref="Z24:Z26" si="4">(S24-$Q$23)*$B$2</f>
        <v>3.5223473291739986</v>
      </c>
      <c r="AA24" s="9">
        <f t="shared" ref="AA24:AA26" si="5">(T24-$Q$23)*$B$2</f>
        <v>9.6049368753037268</v>
      </c>
      <c r="AB24" s="9">
        <f t="shared" ref="AB24:AB26" si="6">(U24-$Q$23)*$B$2</f>
        <v>15.848215028384484</v>
      </c>
    </row>
    <row r="25" spans="1:28" x14ac:dyDescent="0.2">
      <c r="P25" s="1" t="s">
        <v>94</v>
      </c>
      <c r="Q25">
        <v>-778.76088924299995</v>
      </c>
      <c r="R25">
        <v>-778.72779842900002</v>
      </c>
      <c r="S25">
        <v>-778.62506235599994</v>
      </c>
      <c r="T25">
        <v>-778.47939484599999</v>
      </c>
      <c r="U25">
        <v>-778.30259242299996</v>
      </c>
      <c r="W25" s="26" t="s">
        <v>94</v>
      </c>
      <c r="X25" s="9">
        <f t="shared" si="2"/>
        <v>-3.0840076378588765E-2</v>
      </c>
      <c r="Y25" s="9">
        <f t="shared" si="3"/>
        <v>0.86961391786200837</v>
      </c>
      <c r="Z25" s="9">
        <f t="shared" si="4"/>
        <v>3.665226841910814</v>
      </c>
      <c r="AA25" s="9">
        <f t="shared" si="5"/>
        <v>7.6290728570255331</v>
      </c>
      <c r="AB25" s="9">
        <f t="shared" si="6"/>
        <v>12.440149670733053</v>
      </c>
    </row>
    <row r="26" spans="1:28" x14ac:dyDescent="0.2">
      <c r="P26" s="1" t="s">
        <v>95</v>
      </c>
      <c r="Q26">
        <v>-778.76415034399997</v>
      </c>
      <c r="R26">
        <v>-778.73981512099999</v>
      </c>
      <c r="S26">
        <v>-778.636208141</v>
      </c>
      <c r="T26">
        <v>-778.48343148599997</v>
      </c>
      <c r="U26">
        <v>-778.31160038200005</v>
      </c>
      <c r="W26" s="26" t="s">
        <v>95</v>
      </c>
      <c r="X26" s="9">
        <f t="shared" si="2"/>
        <v>-0.11957985235075944</v>
      </c>
      <c r="Y26" s="9">
        <f t="shared" si="3"/>
        <v>0.54262050183549726</v>
      </c>
      <c r="Z26" s="9">
        <f t="shared" si="4"/>
        <v>3.3619321988033617</v>
      </c>
      <c r="AA26" s="9">
        <f t="shared" si="5"/>
        <v>7.5192294240020461</v>
      </c>
      <c r="AB26" s="9">
        <f t="shared" si="6"/>
        <v>12.195028693606289</v>
      </c>
    </row>
    <row r="29" spans="1:28" x14ac:dyDescent="0.2">
      <c r="W29" s="26"/>
      <c r="X29" s="10">
        <f>50-X23*25</f>
        <v>50</v>
      </c>
      <c r="Y29" s="10">
        <f t="shared" ref="Y29:AB29" si="7">50-Y23*25</f>
        <v>33.188469433054969</v>
      </c>
      <c r="Z29" s="10">
        <f t="shared" si="7"/>
        <v>-39.77474196600869</v>
      </c>
      <c r="AA29" s="10">
        <f t="shared" si="7"/>
        <v>-193.69151095895472</v>
      </c>
      <c r="AB29" s="10">
        <f t="shared" si="7"/>
        <v>-359.51403524200424</v>
      </c>
    </row>
    <row r="30" spans="1:28" x14ac:dyDescent="0.2">
      <c r="W30" s="26" t="s">
        <v>93</v>
      </c>
      <c r="X30" s="10">
        <f t="shared" ref="X30:AB30" si="8">50-X24*25</f>
        <v>56.728044289897845</v>
      </c>
      <c r="Y30" s="10">
        <f t="shared" si="8"/>
        <v>34.706744056471798</v>
      </c>
      <c r="Z30" s="10">
        <f t="shared" si="8"/>
        <v>-38.058683229349967</v>
      </c>
      <c r="AA30" s="10">
        <f t="shared" si="8"/>
        <v>-190.12342188259316</v>
      </c>
      <c r="AB30" s="10">
        <f t="shared" si="8"/>
        <v>-346.2053757096121</v>
      </c>
    </row>
    <row r="31" spans="1:28" x14ac:dyDescent="0.2">
      <c r="S31" t="s">
        <v>132</v>
      </c>
      <c r="W31" s="26" t="s">
        <v>94</v>
      </c>
      <c r="X31" s="10">
        <f t="shared" ref="X31:AB31" si="9">50-X25*25</f>
        <v>50.771001909464722</v>
      </c>
      <c r="Y31" s="10">
        <f t="shared" si="9"/>
        <v>28.259652053449791</v>
      </c>
      <c r="Z31" s="10">
        <f t="shared" si="9"/>
        <v>-41.630671047770349</v>
      </c>
      <c r="AA31" s="10">
        <f t="shared" si="9"/>
        <v>-140.72682142563832</v>
      </c>
      <c r="AB31" s="10">
        <f t="shared" si="9"/>
        <v>-261.00374176832634</v>
      </c>
    </row>
    <row r="32" spans="1:28" x14ac:dyDescent="0.2">
      <c r="P32" s="1" t="s">
        <v>93</v>
      </c>
      <c r="Q32">
        <v>1.1850000000000001</v>
      </c>
      <c r="R32">
        <v>1.1910000000000001</v>
      </c>
      <c r="W32" s="26" t="s">
        <v>95</v>
      </c>
      <c r="X32" s="10">
        <f t="shared" ref="X32:AB32" si="10">50-X26*25</f>
        <v>52.989496308768985</v>
      </c>
      <c r="Y32" s="10">
        <f t="shared" si="10"/>
        <v>36.434487454112571</v>
      </c>
      <c r="Z32" s="10">
        <f t="shared" si="10"/>
        <v>-34.048304970084047</v>
      </c>
      <c r="AA32" s="10">
        <f t="shared" si="10"/>
        <v>-137.98073560005116</v>
      </c>
      <c r="AB32" s="10">
        <f t="shared" si="10"/>
        <v>-254.87571734015722</v>
      </c>
    </row>
    <row r="33" spans="16:19" x14ac:dyDescent="0.2">
      <c r="P33" s="1" t="s">
        <v>94</v>
      </c>
      <c r="Q33">
        <v>1.208</v>
      </c>
      <c r="R33">
        <v>1.2290000000000001</v>
      </c>
      <c r="S33">
        <v>-128.61369999999999</v>
      </c>
    </row>
    <row r="34" spans="16:19" x14ac:dyDescent="0.2">
      <c r="P34" s="1" t="s">
        <v>95</v>
      </c>
      <c r="Q34">
        <v>1.23</v>
      </c>
      <c r="R34">
        <v>1.2529999999999999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75675-CA5A-2D41-A3D9-C8BD3178F85B}">
  <dimension ref="A1:Z63"/>
  <sheetViews>
    <sheetView topLeftCell="D20" workbookViewId="0">
      <selection activeCell="Q47" sqref="Q47:Q59"/>
    </sheetView>
  </sheetViews>
  <sheetFormatPr baseColWidth="10" defaultRowHeight="16" x14ac:dyDescent="0.2"/>
  <cols>
    <col min="3" max="3" width="9" bestFit="1" customWidth="1"/>
    <col min="5" max="5" width="9" bestFit="1" customWidth="1"/>
    <col min="7" max="7" width="9" bestFit="1" customWidth="1"/>
    <col min="9" max="9" width="9" bestFit="1" customWidth="1"/>
    <col min="11" max="11" width="9" bestFit="1" customWidth="1"/>
    <col min="15" max="15" width="17.5" customWidth="1"/>
    <col min="18" max="18" width="14.83203125" customWidth="1"/>
    <col min="20" max="20" width="18.6640625" customWidth="1"/>
  </cols>
  <sheetData>
    <row r="1" spans="1:21" x14ac:dyDescent="0.2">
      <c r="A1" s="1" t="s">
        <v>0</v>
      </c>
    </row>
    <row r="2" spans="1:21" x14ac:dyDescent="0.2">
      <c r="A2" s="1" t="s">
        <v>98</v>
      </c>
      <c r="B2">
        <v>27.211600000000001</v>
      </c>
    </row>
    <row r="3" spans="1:21" x14ac:dyDescent="0.2">
      <c r="A3" s="1" t="s">
        <v>90</v>
      </c>
      <c r="B3">
        <v>-188.9225659</v>
      </c>
      <c r="L3" s="1"/>
      <c r="N3" s="18" t="s">
        <v>311</v>
      </c>
    </row>
    <row r="4" spans="1:21" x14ac:dyDescent="0.2">
      <c r="A4" s="1" t="s">
        <v>135</v>
      </c>
      <c r="B4">
        <f>$B$3+$B$8</f>
        <v>-475.11727589999998</v>
      </c>
      <c r="L4" s="1"/>
      <c r="N4" t="s">
        <v>313</v>
      </c>
      <c r="O4" t="s">
        <v>312</v>
      </c>
      <c r="P4">
        <f>D7</f>
        <v>-475.12889999999999</v>
      </c>
      <c r="Q4">
        <f>(P4-$B$4)*$B$2</f>
        <v>-0.31631035956016085</v>
      </c>
    </row>
    <row r="5" spans="1:21" x14ac:dyDescent="0.2">
      <c r="L5" s="1"/>
      <c r="N5" t="s">
        <v>314</v>
      </c>
      <c r="O5" s="2" t="s">
        <v>316</v>
      </c>
      <c r="P5">
        <f>D9</f>
        <v>-475.13504</v>
      </c>
      <c r="Q5">
        <f>(P5-$B$4)*$B$2</f>
        <v>-0.48338958356060285</v>
      </c>
    </row>
    <row r="6" spans="1:21" s="1" customFormat="1" x14ac:dyDescent="0.2">
      <c r="A6" s="1" t="s">
        <v>305</v>
      </c>
      <c r="C6" s="1" t="s">
        <v>5</v>
      </c>
      <c r="E6" s="1" t="s">
        <v>6</v>
      </c>
      <c r="G6" s="1" t="s">
        <v>7</v>
      </c>
      <c r="I6" s="1" t="s">
        <v>8</v>
      </c>
      <c r="N6" s="2" t="s">
        <v>315</v>
      </c>
      <c r="O6" s="1" t="s">
        <v>317</v>
      </c>
      <c r="P6" s="2">
        <f>D11</f>
        <v>-475.13531</v>
      </c>
      <c r="Q6">
        <f>(P6-$B$4)*$B$2</f>
        <v>-0.49073671556061471</v>
      </c>
      <c r="S6"/>
      <c r="T6"/>
      <c r="U6"/>
    </row>
    <row r="7" spans="1:21" x14ac:dyDescent="0.2">
      <c r="A7" t="s">
        <v>233</v>
      </c>
      <c r="B7">
        <v>-286.11827</v>
      </c>
      <c r="C7" s="20" t="s">
        <v>260</v>
      </c>
      <c r="D7" s="20">
        <v>-475.12889999999999</v>
      </c>
      <c r="E7" t="s">
        <v>251</v>
      </c>
      <c r="F7">
        <v>-475.12889999999999</v>
      </c>
      <c r="G7" t="s">
        <v>246</v>
      </c>
      <c r="H7">
        <v>-475.12891000000002</v>
      </c>
      <c r="I7" t="s">
        <v>259</v>
      </c>
      <c r="J7">
        <v>-475.12889999999999</v>
      </c>
    </row>
    <row r="8" spans="1:21" x14ac:dyDescent="0.2">
      <c r="A8" s="1" t="s">
        <v>159</v>
      </c>
      <c r="B8" s="1">
        <v>-286.19470999999999</v>
      </c>
      <c r="C8" t="s">
        <v>164</v>
      </c>
      <c r="D8">
        <v>-475.12891000000002</v>
      </c>
      <c r="E8" t="s">
        <v>203</v>
      </c>
      <c r="F8">
        <v>-475.13531</v>
      </c>
      <c r="G8" t="s">
        <v>280</v>
      </c>
      <c r="H8">
        <v>-475.13601999999997</v>
      </c>
      <c r="I8" t="s">
        <v>200</v>
      </c>
      <c r="J8">
        <v>-475.13146999999998</v>
      </c>
    </row>
    <row r="9" spans="1:21" x14ac:dyDescent="0.2">
      <c r="C9" s="20" t="s">
        <v>162</v>
      </c>
      <c r="D9" s="20">
        <v>-475.13504</v>
      </c>
      <c r="E9" t="s">
        <v>175</v>
      </c>
      <c r="F9">
        <v>-475.13576999999998</v>
      </c>
      <c r="G9" t="s">
        <v>199</v>
      </c>
      <c r="H9">
        <v>-475.14666999999997</v>
      </c>
      <c r="I9" t="s">
        <v>254</v>
      </c>
      <c r="J9">
        <v>-475.13504999999998</v>
      </c>
      <c r="O9" t="s">
        <v>147</v>
      </c>
      <c r="P9" t="s">
        <v>148</v>
      </c>
    </row>
    <row r="10" spans="1:21" x14ac:dyDescent="0.2">
      <c r="C10" t="s">
        <v>160</v>
      </c>
      <c r="D10">
        <v>-475.13522999999998</v>
      </c>
      <c r="E10" t="s">
        <v>231</v>
      </c>
      <c r="F10">
        <v>-475.13887</v>
      </c>
      <c r="G10" t="s">
        <v>238</v>
      </c>
      <c r="H10">
        <v>-475.18018000000001</v>
      </c>
      <c r="I10" t="s">
        <v>3</v>
      </c>
      <c r="J10">
        <v>-475.13531</v>
      </c>
      <c r="O10" t="s">
        <v>321</v>
      </c>
      <c r="P10" t="s">
        <v>93</v>
      </c>
    </row>
    <row r="11" spans="1:21" x14ac:dyDescent="0.2">
      <c r="C11" s="20" t="s">
        <v>233</v>
      </c>
      <c r="D11" s="20">
        <v>-475.13531</v>
      </c>
      <c r="E11" t="s">
        <v>277</v>
      </c>
      <c r="F11">
        <v>-475.14246000000003</v>
      </c>
      <c r="G11" t="s">
        <v>234</v>
      </c>
      <c r="H11">
        <v>-475.18279000000001</v>
      </c>
      <c r="I11" t="s">
        <v>212</v>
      </c>
      <c r="J11">
        <v>-475.13995999999997</v>
      </c>
      <c r="O11" t="s">
        <v>319</v>
      </c>
      <c r="P11" t="s">
        <v>94</v>
      </c>
    </row>
    <row r="12" spans="1:21" x14ac:dyDescent="0.2">
      <c r="C12" t="s">
        <v>197</v>
      </c>
      <c r="D12">
        <v>-475.18018000000001</v>
      </c>
      <c r="E12" t="s">
        <v>259</v>
      </c>
      <c r="F12">
        <v>-475.18018000000001</v>
      </c>
      <c r="G12" t="s">
        <v>204</v>
      </c>
      <c r="H12">
        <v>-475.18887000000001</v>
      </c>
      <c r="I12" t="s">
        <v>211</v>
      </c>
      <c r="J12">
        <v>-475.17698999999999</v>
      </c>
      <c r="O12" t="s">
        <v>320</v>
      </c>
      <c r="P12" s="18" t="s">
        <v>95</v>
      </c>
    </row>
    <row r="13" spans="1:21" x14ac:dyDescent="0.2">
      <c r="C13" t="s">
        <v>180</v>
      </c>
      <c r="D13">
        <v>-475.18714</v>
      </c>
      <c r="E13" t="s">
        <v>169</v>
      </c>
      <c r="F13">
        <v>-475.18153999999998</v>
      </c>
      <c r="G13" t="s">
        <v>198</v>
      </c>
      <c r="H13">
        <v>-475.19618000000003</v>
      </c>
      <c r="I13" t="s">
        <v>196</v>
      </c>
      <c r="J13">
        <v>-475.18320999999997</v>
      </c>
      <c r="O13" t="s">
        <v>322</v>
      </c>
      <c r="P13" s="18" t="s">
        <v>96</v>
      </c>
    </row>
    <row r="14" spans="1:21" x14ac:dyDescent="0.2">
      <c r="C14" t="s">
        <v>2</v>
      </c>
      <c r="D14">
        <v>-475.19931000000003</v>
      </c>
      <c r="E14" t="s">
        <v>209</v>
      </c>
      <c r="F14">
        <v>-475.19932</v>
      </c>
      <c r="G14" t="s">
        <v>157</v>
      </c>
      <c r="H14">
        <v>-475.19932</v>
      </c>
      <c r="I14" t="s">
        <v>188</v>
      </c>
      <c r="J14">
        <v>-475.19162999999998</v>
      </c>
      <c r="O14" t="s">
        <v>323</v>
      </c>
      <c r="P14" s="18" t="s">
        <v>97</v>
      </c>
    </row>
    <row r="15" spans="1:21" x14ac:dyDescent="0.2">
      <c r="C15" t="s">
        <v>200</v>
      </c>
      <c r="D15">
        <v>-475.19932</v>
      </c>
      <c r="E15" t="s">
        <v>289</v>
      </c>
      <c r="F15">
        <v>-475.20305999999999</v>
      </c>
      <c r="G15" t="s">
        <v>237</v>
      </c>
      <c r="H15">
        <v>-475.20776999999998</v>
      </c>
      <c r="I15" t="s">
        <v>232</v>
      </c>
      <c r="J15">
        <v>-475.19305000000003</v>
      </c>
      <c r="O15" t="s">
        <v>324</v>
      </c>
      <c r="P15" s="18" t="s">
        <v>149</v>
      </c>
      <c r="R15" t="s">
        <v>328</v>
      </c>
      <c r="S15" t="s">
        <v>334</v>
      </c>
    </row>
    <row r="16" spans="1:21" x14ac:dyDescent="0.2">
      <c r="C16" t="s">
        <v>178</v>
      </c>
      <c r="D16">
        <v>-475.20305999999999</v>
      </c>
      <c r="E16" t="s">
        <v>174</v>
      </c>
      <c r="F16">
        <v>-475.20468</v>
      </c>
      <c r="G16" t="s">
        <v>208</v>
      </c>
      <c r="H16">
        <v>-475.22762</v>
      </c>
      <c r="I16" t="s">
        <v>239</v>
      </c>
      <c r="J16">
        <v>-475.19355000000002</v>
      </c>
      <c r="O16" t="s">
        <v>325</v>
      </c>
      <c r="P16" s="18" t="s">
        <v>150</v>
      </c>
      <c r="R16" t="s">
        <v>329</v>
      </c>
      <c r="S16" t="s">
        <v>335</v>
      </c>
    </row>
    <row r="17" spans="1:26" x14ac:dyDescent="0.2">
      <c r="C17" t="s">
        <v>199</v>
      </c>
      <c r="D17">
        <v>-475.20776000000001</v>
      </c>
      <c r="E17" t="s">
        <v>279</v>
      </c>
      <c r="F17">
        <v>-475.20638000000002</v>
      </c>
      <c r="G17" t="s">
        <v>256</v>
      </c>
      <c r="H17">
        <v>-475.23002000000002</v>
      </c>
      <c r="I17" t="s">
        <v>236</v>
      </c>
      <c r="J17">
        <v>-475.19808999999998</v>
      </c>
      <c r="O17" t="s">
        <v>326</v>
      </c>
      <c r="P17" s="18" t="s">
        <v>151</v>
      </c>
      <c r="R17" t="s">
        <v>330</v>
      </c>
      <c r="S17" t="s">
        <v>338</v>
      </c>
    </row>
    <row r="18" spans="1:26" x14ac:dyDescent="0.2">
      <c r="C18" t="s">
        <v>211</v>
      </c>
      <c r="D18">
        <v>-475.20776999999998</v>
      </c>
      <c r="E18" t="s">
        <v>173</v>
      </c>
      <c r="F18">
        <v>-475.20774999999998</v>
      </c>
      <c r="G18" t="s">
        <v>239</v>
      </c>
      <c r="H18">
        <v>-475.23196000000002</v>
      </c>
      <c r="I18" t="s">
        <v>187</v>
      </c>
      <c r="J18">
        <v>-475.19866999999999</v>
      </c>
      <c r="O18" t="s">
        <v>327</v>
      </c>
      <c r="P18" s="18" t="s">
        <v>152</v>
      </c>
      <c r="R18" t="s">
        <v>333</v>
      </c>
      <c r="S18" t="s">
        <v>336</v>
      </c>
    </row>
    <row r="19" spans="1:26" x14ac:dyDescent="0.2">
      <c r="C19" t="s">
        <v>276</v>
      </c>
      <c r="D19">
        <v>-475.20927999999998</v>
      </c>
      <c r="E19" t="s">
        <v>247</v>
      </c>
      <c r="F19">
        <v>-475.20776000000001</v>
      </c>
      <c r="G19" t="s">
        <v>276</v>
      </c>
      <c r="H19">
        <v>-475.23313999999999</v>
      </c>
      <c r="I19" t="s">
        <v>230</v>
      </c>
      <c r="J19">
        <v>-475.21818000000002</v>
      </c>
      <c r="P19" s="18"/>
      <c r="R19" t="s">
        <v>331</v>
      </c>
      <c r="S19" t="s">
        <v>339</v>
      </c>
    </row>
    <row r="20" spans="1:26" x14ac:dyDescent="0.2">
      <c r="C20" t="s">
        <v>275</v>
      </c>
      <c r="D20">
        <v>-475.22027000000003</v>
      </c>
      <c r="E20" t="s">
        <v>193</v>
      </c>
      <c r="F20">
        <v>-475.20776999999998</v>
      </c>
      <c r="G20" t="s">
        <v>186</v>
      </c>
      <c r="H20">
        <v>-475.23966999999999</v>
      </c>
      <c r="I20" t="s">
        <v>189</v>
      </c>
      <c r="J20">
        <v>-475.25002999999998</v>
      </c>
      <c r="P20" s="18"/>
      <c r="R20" t="s">
        <v>332</v>
      </c>
      <c r="S20" t="s">
        <v>337</v>
      </c>
    </row>
    <row r="21" spans="1:26" x14ac:dyDescent="0.2">
      <c r="C21" t="s">
        <v>278</v>
      </c>
      <c r="D21">
        <v>-475.22048999999998</v>
      </c>
      <c r="E21" t="s">
        <v>180</v>
      </c>
      <c r="F21">
        <v>-475.20927999999998</v>
      </c>
      <c r="G21" t="s">
        <v>230</v>
      </c>
      <c r="H21">
        <v>-475.24216000000001</v>
      </c>
      <c r="P21" s="1"/>
      <c r="Q21" s="1"/>
      <c r="S21" s="1"/>
    </row>
    <row r="22" spans="1:26" x14ac:dyDescent="0.2">
      <c r="C22" t="s">
        <v>173</v>
      </c>
      <c r="D22">
        <v>-475.22762</v>
      </c>
      <c r="E22" t="s">
        <v>187</v>
      </c>
      <c r="F22">
        <v>-475.21481999999997</v>
      </c>
      <c r="G22" t="s">
        <v>187</v>
      </c>
      <c r="H22">
        <v>-475.24450000000002</v>
      </c>
      <c r="O22" s="1"/>
    </row>
    <row r="23" spans="1:26" x14ac:dyDescent="0.2">
      <c r="C23" t="s">
        <v>209</v>
      </c>
      <c r="D23">
        <v>-475.25211000000002</v>
      </c>
      <c r="E23" t="s">
        <v>230</v>
      </c>
      <c r="F23">
        <v>-475.21661</v>
      </c>
      <c r="G23" t="s">
        <v>247</v>
      </c>
      <c r="H23">
        <v>-475.24810000000002</v>
      </c>
      <c r="O23" s="1"/>
      <c r="U23" s="11"/>
      <c r="V23" s="11"/>
      <c r="W23" s="11"/>
      <c r="X23" s="11"/>
    </row>
    <row r="24" spans="1:26" x14ac:dyDescent="0.2">
      <c r="C24" t="s">
        <v>253</v>
      </c>
      <c r="D24">
        <v>-475.26364000000001</v>
      </c>
      <c r="E24" t="s">
        <v>3</v>
      </c>
      <c r="F24">
        <v>-475.22027000000003</v>
      </c>
      <c r="G24" t="s">
        <v>161</v>
      </c>
      <c r="H24">
        <v>-475.25211000000002</v>
      </c>
      <c r="O24" s="1"/>
      <c r="U24" s="11"/>
      <c r="V24" s="11"/>
      <c r="W24" s="11"/>
      <c r="X24" s="11"/>
    </row>
    <row r="25" spans="1:26" x14ac:dyDescent="0.2">
      <c r="C25" t="s">
        <v>251</v>
      </c>
      <c r="D25">
        <v>-475.27190999999999</v>
      </c>
      <c r="E25" t="s">
        <v>189</v>
      </c>
      <c r="F25">
        <v>-475.22059000000002</v>
      </c>
      <c r="G25" t="s">
        <v>207</v>
      </c>
      <c r="H25">
        <v>-475.25304999999997</v>
      </c>
      <c r="O25" s="1" t="s">
        <v>433</v>
      </c>
      <c r="P25" s="1" t="s">
        <v>434</v>
      </c>
      <c r="Q25" s="1" t="s">
        <v>435</v>
      </c>
      <c r="R25" s="1" t="s">
        <v>436</v>
      </c>
      <c r="X25" s="11"/>
    </row>
    <row r="26" spans="1:26" x14ac:dyDescent="0.2">
      <c r="A26" s="1"/>
      <c r="B26" s="1"/>
      <c r="C26" t="s">
        <v>169</v>
      </c>
      <c r="D26">
        <v>-475.28026999999997</v>
      </c>
      <c r="E26" t="s">
        <v>255</v>
      </c>
      <c r="F26">
        <v>-475.22613999999999</v>
      </c>
      <c r="G26" t="s">
        <v>236</v>
      </c>
      <c r="H26">
        <v>-475.25538</v>
      </c>
      <c r="N26" s="26" t="s">
        <v>305</v>
      </c>
      <c r="O26" s="27">
        <f>B8</f>
        <v>-286.19470999999999</v>
      </c>
      <c r="P26" s="27">
        <v>-286.1852437</v>
      </c>
      <c r="Q26" s="27">
        <v>-286.15539130000002</v>
      </c>
      <c r="R26" s="27">
        <v>-286.13827700000002</v>
      </c>
      <c r="X26" s="11"/>
    </row>
    <row r="27" spans="1:26" x14ac:dyDescent="0.2">
      <c r="C27" t="s">
        <v>234</v>
      </c>
      <c r="D27">
        <v>-475.28359</v>
      </c>
      <c r="E27" t="s">
        <v>258</v>
      </c>
      <c r="F27">
        <v>-475.25211000000002</v>
      </c>
      <c r="G27" t="s">
        <v>159</v>
      </c>
      <c r="H27">
        <v>-475.25555000000003</v>
      </c>
      <c r="N27" s="26" t="s">
        <v>432</v>
      </c>
      <c r="O27" s="27">
        <f>O26+$B$3</f>
        <v>-475.11727589999998</v>
      </c>
      <c r="P27" s="27">
        <f t="shared" ref="P27:R27" si="0">P26+$B$3</f>
        <v>-475.1078096</v>
      </c>
      <c r="Q27" s="27">
        <f t="shared" si="0"/>
        <v>-475.07795720000001</v>
      </c>
      <c r="R27" s="27">
        <f t="shared" si="0"/>
        <v>-475.06084290000001</v>
      </c>
      <c r="T27" s="9">
        <f>(O27-$O$27)*$B$2</f>
        <v>0</v>
      </c>
      <c r="U27" s="9">
        <f>(P27-$O$27)*$B$2</f>
        <v>0.25759316907960528</v>
      </c>
      <c r="V27" s="9">
        <f>(Q27-$O$27)*$B$2</f>
        <v>1.0699247369191038</v>
      </c>
      <c r="W27" s="9">
        <f>(R27-$O$27)*$B$2</f>
        <v>1.5356322227991832</v>
      </c>
      <c r="X27" s="11"/>
      <c r="Y27" s="11">
        <f>V27-T27</f>
        <v>1.0699247369191038</v>
      </c>
      <c r="Z27" s="11">
        <f>W27-T27</f>
        <v>1.5356322227991832</v>
      </c>
    </row>
    <row r="28" spans="1:26" x14ac:dyDescent="0.2">
      <c r="C28" t="s">
        <v>167</v>
      </c>
      <c r="D28">
        <v>-475.28406000000001</v>
      </c>
      <c r="E28" t="s">
        <v>185</v>
      </c>
      <c r="F28">
        <v>-475.25538</v>
      </c>
      <c r="G28" t="s">
        <v>277</v>
      </c>
      <c r="H28">
        <v>-475.25576000000001</v>
      </c>
      <c r="N28" s="26" t="s">
        <v>93</v>
      </c>
      <c r="O28" s="27">
        <v>-475.135040178</v>
      </c>
      <c r="P28" s="27">
        <v>-475.12606033899999</v>
      </c>
      <c r="Q28" s="27">
        <v>-475.10409335399999</v>
      </c>
      <c r="R28" s="27">
        <v>-475.07896509300002</v>
      </c>
      <c r="S28" s="26" t="s">
        <v>93</v>
      </c>
      <c r="T28" s="9">
        <f>(O28-$O$27)*$B$2</f>
        <v>-0.48339442722522358</v>
      </c>
      <c r="U28" s="9">
        <f>(P28-$O$27)*$B$2</f>
        <v>-0.2390386402926728</v>
      </c>
      <c r="V28" s="9">
        <f t="shared" ref="V28:W28" si="1">(Q28-$O$27)*$B$2</f>
        <v>0.35871816873348872</v>
      </c>
      <c r="W28" s="9">
        <f t="shared" si="1"/>
        <v>1.0424983557600944</v>
      </c>
      <c r="X28" s="11"/>
      <c r="Y28" s="11">
        <f t="shared" ref="Y28:Y42" si="2">V28-T28</f>
        <v>0.84211259595871235</v>
      </c>
      <c r="Z28" s="11">
        <f t="shared" ref="Z28:Z42" si="3">W28-T28</f>
        <v>1.5258927829853179</v>
      </c>
    </row>
    <row r="29" spans="1:26" x14ac:dyDescent="0.2">
      <c r="C29" t="s">
        <v>177</v>
      </c>
      <c r="D29">
        <v>-475.28805999999997</v>
      </c>
      <c r="E29" t="s">
        <v>191</v>
      </c>
      <c r="F29">
        <v>-475.27190999999999</v>
      </c>
      <c r="G29" t="s">
        <v>211</v>
      </c>
      <c r="H29">
        <v>-475.26047</v>
      </c>
      <c r="N29" s="26" t="s">
        <v>94</v>
      </c>
      <c r="O29" s="27">
        <v>-475.13834538200001</v>
      </c>
      <c r="P29" s="27">
        <v>-475.13913413099999</v>
      </c>
      <c r="Q29" s="27">
        <v>-475.11621669900001</v>
      </c>
      <c r="R29" s="27">
        <v>-475.095568507</v>
      </c>
      <c r="S29" s="26" t="s">
        <v>94</v>
      </c>
      <c r="T29" s="9">
        <f>(O29-$O$27)*$B$2</f>
        <v>-0.57333431639201349</v>
      </c>
      <c r="U29" s="9">
        <f t="shared" ref="U29:U42" si="4">(P29-$O$27)*$B$2</f>
        <v>-0.59479743867987656</v>
      </c>
      <c r="V29" s="9">
        <f t="shared" ref="V29:V42" si="5">(Q29-$O$27)*$B$2</f>
        <v>2.8822553930932599E-2</v>
      </c>
      <c r="W29" s="9">
        <f t="shared" ref="W29:W42" si="6">(R29-$O$27)*$B$2</f>
        <v>0.59069289535840774</v>
      </c>
      <c r="Y29" s="11">
        <f t="shared" si="2"/>
        <v>0.60215687032294607</v>
      </c>
      <c r="Z29" s="11">
        <f t="shared" si="3"/>
        <v>1.1640272117504211</v>
      </c>
    </row>
    <row r="30" spans="1:26" x14ac:dyDescent="0.2">
      <c r="C30" t="s">
        <v>252</v>
      </c>
      <c r="D30">
        <v>-475.29825</v>
      </c>
      <c r="E30" t="s">
        <v>202</v>
      </c>
      <c r="F30">
        <v>-475.27505000000002</v>
      </c>
      <c r="G30" t="s">
        <v>197</v>
      </c>
      <c r="H30">
        <v>-475.26278000000002</v>
      </c>
      <c r="I30" s="2"/>
      <c r="N30" s="26" t="s">
        <v>95</v>
      </c>
      <c r="O30" s="27">
        <v>-475.20777119399997</v>
      </c>
      <c r="P30" s="27">
        <v>-475.19742755200002</v>
      </c>
      <c r="Q30" s="27">
        <v>-475.18498268899998</v>
      </c>
      <c r="R30" s="27">
        <v>-475.15289378099999</v>
      </c>
      <c r="S30" s="26" t="s">
        <v>95</v>
      </c>
      <c r="T30" s="9">
        <f>(O30-$O$27)*$B$2</f>
        <v>-2.4625217422102099</v>
      </c>
      <c r="U30" s="9">
        <f t="shared" si="4"/>
        <v>-2.1810546935643016</v>
      </c>
      <c r="V30" s="9">
        <f t="shared" si="5"/>
        <v>-1.8424100595523711</v>
      </c>
      <c r="W30" s="9">
        <f t="shared" si="6"/>
        <v>-0.96921953061980137</v>
      </c>
      <c r="Y30" s="11">
        <f t="shared" si="2"/>
        <v>0.62011168265783878</v>
      </c>
      <c r="Z30" s="11">
        <f t="shared" si="3"/>
        <v>1.4933022115904087</v>
      </c>
    </row>
    <row r="31" spans="1:26" x14ac:dyDescent="0.2">
      <c r="C31" t="s">
        <v>259</v>
      </c>
      <c r="D31">
        <v>-475.33384999999998</v>
      </c>
      <c r="E31" t="s">
        <v>244</v>
      </c>
      <c r="F31">
        <v>-475.27699000000001</v>
      </c>
      <c r="G31" t="s">
        <v>243</v>
      </c>
      <c r="H31">
        <v>-475.26279</v>
      </c>
      <c r="N31" s="26" t="s">
        <v>96</v>
      </c>
      <c r="O31" s="27">
        <v>-475.19809368300002</v>
      </c>
      <c r="P31" s="28">
        <v>-475.19189210500002</v>
      </c>
      <c r="Q31" s="27">
        <v>-475.16057249099998</v>
      </c>
      <c r="R31" s="27">
        <v>-475.14340686499997</v>
      </c>
      <c r="S31" s="26" t="s">
        <v>96</v>
      </c>
      <c r="T31" s="9">
        <f>(O31-$O$27)*$B$2</f>
        <v>-2.1991811838839745</v>
      </c>
      <c r="U31" s="9">
        <f t="shared" si="4"/>
        <v>-2.0304263239791087</v>
      </c>
      <c r="V31" s="9">
        <f t="shared" si="5"/>
        <v>-1.1781695156556196</v>
      </c>
      <c r="W31" s="9">
        <f t="shared" si="6"/>
        <v>-0.71106536719380986</v>
      </c>
      <c r="X31" s="10"/>
      <c r="Y31" s="11">
        <f t="shared" si="2"/>
        <v>1.021011668228355</v>
      </c>
      <c r="Z31" s="11">
        <f t="shared" si="3"/>
        <v>1.4881158166901647</v>
      </c>
    </row>
    <row r="32" spans="1:26" x14ac:dyDescent="0.2">
      <c r="E32" t="s">
        <v>159</v>
      </c>
      <c r="F32">
        <v>-475.27699999999999</v>
      </c>
      <c r="G32" t="s">
        <v>165</v>
      </c>
      <c r="H32">
        <v>-475.26663000000002</v>
      </c>
      <c r="N32" s="26" t="s">
        <v>97</v>
      </c>
      <c r="O32" s="27">
        <v>-475.227620188</v>
      </c>
      <c r="P32" s="27">
        <v>-475.20896685000002</v>
      </c>
      <c r="Q32" s="27">
        <v>-475.18981310999999</v>
      </c>
      <c r="R32" s="27">
        <v>-475.16700032</v>
      </c>
      <c r="S32" s="26" t="s">
        <v>97</v>
      </c>
      <c r="T32" s="9">
        <f>(O32-$O$27)*$B$2</f>
        <v>-3.0026446273413878</v>
      </c>
      <c r="U32" s="9">
        <f t="shared" si="4"/>
        <v>-2.4950574550211675</v>
      </c>
      <c r="V32" s="9">
        <f t="shared" si="5"/>
        <v>-1.973853543636197</v>
      </c>
      <c r="W32" s="9">
        <f t="shared" si="6"/>
        <v>-1.3530810272724954</v>
      </c>
      <c r="X32" s="10"/>
      <c r="Y32" s="11">
        <f t="shared" si="2"/>
        <v>1.0287910837051908</v>
      </c>
      <c r="Z32" s="11">
        <f t="shared" si="3"/>
        <v>1.6495636000688925</v>
      </c>
    </row>
    <row r="33" spans="5:26" x14ac:dyDescent="0.2">
      <c r="E33" t="s">
        <v>208</v>
      </c>
      <c r="F33">
        <v>-475.28028</v>
      </c>
      <c r="G33" t="s">
        <v>257</v>
      </c>
      <c r="H33">
        <v>-475.26807000000002</v>
      </c>
      <c r="N33" s="26" t="s">
        <v>149</v>
      </c>
      <c r="O33" s="2">
        <v>-475.19866830000001</v>
      </c>
      <c r="P33">
        <v>-475.18209469999999</v>
      </c>
      <c r="Q33">
        <v>-475.1639993</v>
      </c>
      <c r="R33">
        <v>-475.15886060000003</v>
      </c>
      <c r="S33" s="26" t="s">
        <v>149</v>
      </c>
      <c r="T33" s="9">
        <f>(O33-$O$27)*$B$2</f>
        <v>-2.2148174318407352</v>
      </c>
      <c r="U33" s="9">
        <f t="shared" si="4"/>
        <v>-1.7638232580803221</v>
      </c>
      <c r="V33" s="9">
        <f t="shared" si="5"/>
        <v>-1.2714184714405159</v>
      </c>
      <c r="W33" s="9">
        <f t="shared" si="6"/>
        <v>-1.1315862225211972</v>
      </c>
      <c r="X33" s="10"/>
      <c r="Y33" s="11">
        <f t="shared" si="2"/>
        <v>0.94339896040021931</v>
      </c>
      <c r="Z33" s="11">
        <f t="shared" si="3"/>
        <v>1.083231209319538</v>
      </c>
    </row>
    <row r="34" spans="5:26" x14ac:dyDescent="0.2">
      <c r="E34" t="s">
        <v>233</v>
      </c>
      <c r="F34">
        <v>-475.28239000000002</v>
      </c>
      <c r="G34" t="s">
        <v>240</v>
      </c>
      <c r="H34">
        <v>-475.26843000000002</v>
      </c>
      <c r="N34" s="26" t="s">
        <v>150</v>
      </c>
      <c r="O34" s="2">
        <v>-475.214817391</v>
      </c>
      <c r="P34">
        <v>-475.20127866899998</v>
      </c>
      <c r="Q34">
        <v>-475.19688354300001</v>
      </c>
      <c r="R34">
        <v>-475.16941035399998</v>
      </c>
      <c r="S34" s="26" t="s">
        <v>150</v>
      </c>
      <c r="T34" s="9">
        <f>(O34-$O$27)*$B$2</f>
        <v>-2.6542600364960194</v>
      </c>
      <c r="U34" s="9">
        <f t="shared" si="4"/>
        <v>-2.2858497489202438</v>
      </c>
      <c r="V34" s="9">
        <f t="shared" si="5"/>
        <v>-2.1662513382596491</v>
      </c>
      <c r="W34" s="9">
        <f t="shared" si="6"/>
        <v>-1.4186619084663259</v>
      </c>
      <c r="X34" s="10"/>
      <c r="Y34" s="11">
        <f t="shared" si="2"/>
        <v>0.48800869823637028</v>
      </c>
      <c r="Z34" s="11">
        <f t="shared" si="3"/>
        <v>1.2355981280296935</v>
      </c>
    </row>
    <row r="35" spans="5:26" x14ac:dyDescent="0.2">
      <c r="E35" t="s">
        <v>188</v>
      </c>
      <c r="F35">
        <v>-475.28273999999999</v>
      </c>
      <c r="G35" t="s">
        <v>3</v>
      </c>
      <c r="H35">
        <v>-475.26960000000003</v>
      </c>
      <c r="N35" s="26" t="s">
        <v>151</v>
      </c>
      <c r="O35" s="2">
        <v>-475.26680249100002</v>
      </c>
      <c r="P35">
        <v>-475.26043840400001</v>
      </c>
      <c r="Q35">
        <v>-475.24484721699997</v>
      </c>
      <c r="R35">
        <v>-475.21328860900002</v>
      </c>
      <c r="S35" s="26" t="s">
        <v>151</v>
      </c>
      <c r="T35" s="9">
        <f>(O35-$O$27)*$B$2</f>
        <v>-4.0688577836566839</v>
      </c>
      <c r="U35" s="9">
        <f t="shared" si="4"/>
        <v>-3.8956807938472511</v>
      </c>
      <c r="V35" s="9">
        <f t="shared" si="5"/>
        <v>-3.4714196496769376</v>
      </c>
      <c r="W35" s="9">
        <f t="shared" si="6"/>
        <v>-2.6126594322253678</v>
      </c>
      <c r="X35" s="10"/>
      <c r="Y35" s="11">
        <f t="shared" si="2"/>
        <v>0.59743813397974632</v>
      </c>
      <c r="Z35" s="11">
        <f t="shared" si="3"/>
        <v>1.4561983514313162</v>
      </c>
    </row>
    <row r="36" spans="5:26" x14ac:dyDescent="0.2">
      <c r="E36" t="s">
        <v>210</v>
      </c>
      <c r="F36">
        <v>-475.28356000000002</v>
      </c>
      <c r="G36" t="s">
        <v>168</v>
      </c>
      <c r="H36">
        <v>-475.26997</v>
      </c>
      <c r="N36" s="26" t="s">
        <v>152</v>
      </c>
      <c r="O36" s="2">
        <v>-475.36634821600001</v>
      </c>
      <c r="P36">
        <v>-475.36025363099998</v>
      </c>
      <c r="Q36" s="11">
        <v>-475.336096811</v>
      </c>
      <c r="R36">
        <v>-475.30256453800001</v>
      </c>
      <c r="S36" s="26" t="s">
        <v>152</v>
      </c>
      <c r="T36" s="9">
        <f>(O36-$O$27)*$B$2</f>
        <v>-6.7776562340662618</v>
      </c>
      <c r="U36" s="9">
        <f t="shared" si="4"/>
        <v>-6.6118128248794994</v>
      </c>
      <c r="V36" s="9">
        <f t="shared" si="5"/>
        <v>-5.954467101768226</v>
      </c>
      <c r="W36" s="9">
        <f t="shared" si="6"/>
        <v>-5.0420003018016537</v>
      </c>
      <c r="X36" s="10"/>
      <c r="Y36" s="11">
        <f t="shared" si="2"/>
        <v>0.82318913229803581</v>
      </c>
      <c r="Z36" s="11">
        <f t="shared" si="3"/>
        <v>1.7356559322646081</v>
      </c>
    </row>
    <row r="37" spans="5:26" x14ac:dyDescent="0.2">
      <c r="E37" t="s">
        <v>241</v>
      </c>
      <c r="F37">
        <v>-475.28388000000001</v>
      </c>
      <c r="G37" t="s">
        <v>206</v>
      </c>
      <c r="H37">
        <v>-475.27316000000002</v>
      </c>
      <c r="N37" s="1" t="s">
        <v>334</v>
      </c>
      <c r="O37" s="2">
        <v>-475.19396608900001</v>
      </c>
      <c r="P37">
        <v>-475.18831076200001</v>
      </c>
      <c r="Q37" s="11">
        <v>-475.17483727199999</v>
      </c>
      <c r="R37">
        <v>-475.15424650699998</v>
      </c>
      <c r="S37" s="1" t="s">
        <v>334</v>
      </c>
      <c r="T37" s="9">
        <f>(O37-$O$27)*$B$2</f>
        <v>-2.086862746993289</v>
      </c>
      <c r="U37" s="9">
        <f t="shared" si="4"/>
        <v>-1.9329722508001028</v>
      </c>
      <c r="V37" s="9">
        <f t="shared" si="5"/>
        <v>-1.5663370303154507</v>
      </c>
      <c r="W37" s="9">
        <f t="shared" si="6"/>
        <v>-1.0060293694412179</v>
      </c>
      <c r="Y37" s="11">
        <f t="shared" si="2"/>
        <v>0.52052571667783831</v>
      </c>
      <c r="Z37" s="11">
        <f t="shared" si="3"/>
        <v>1.0808333775520711</v>
      </c>
    </row>
    <row r="38" spans="5:26" x14ac:dyDescent="0.2">
      <c r="E38" t="s">
        <v>276</v>
      </c>
      <c r="F38">
        <v>-475.29825</v>
      </c>
      <c r="G38" t="s">
        <v>205</v>
      </c>
      <c r="H38">
        <v>-475.27548999999999</v>
      </c>
      <c r="N38" s="1" t="s">
        <v>335</v>
      </c>
      <c r="O38" s="2">
        <v>-475.28027720599999</v>
      </c>
      <c r="P38">
        <v>-475.27803838599999</v>
      </c>
      <c r="Q38" s="11">
        <v>-475.25990810600001</v>
      </c>
      <c r="R38">
        <v>-475.23071124099999</v>
      </c>
      <c r="S38" s="1" t="s">
        <v>335</v>
      </c>
      <c r="T38" s="9">
        <f>(O38-$O$27)*$B$2</f>
        <v>-4.4355263383499377</v>
      </c>
      <c r="U38" s="9">
        <f t="shared" si="4"/>
        <v>-4.3746044640378745</v>
      </c>
      <c r="V38" s="9">
        <f t="shared" si="5"/>
        <v>-3.8812505367904229</v>
      </c>
      <c r="W38" s="9">
        <f t="shared" si="6"/>
        <v>-3.0867571251559558</v>
      </c>
      <c r="Y38" s="11">
        <f t="shared" si="2"/>
        <v>0.55427580155951484</v>
      </c>
      <c r="Z38" s="11">
        <f t="shared" si="3"/>
        <v>1.3487692131939819</v>
      </c>
    </row>
    <row r="39" spans="5:26" x14ac:dyDescent="0.2">
      <c r="E39" t="s">
        <v>192</v>
      </c>
      <c r="F39">
        <v>-475.34017</v>
      </c>
      <c r="G39" t="s">
        <v>166</v>
      </c>
      <c r="H39">
        <v>-475.27550000000002</v>
      </c>
      <c r="N39" s="1" t="s">
        <v>338</v>
      </c>
      <c r="O39" s="2">
        <v>-475.26161381200001</v>
      </c>
      <c r="P39">
        <v>-475.25217693000002</v>
      </c>
      <c r="Q39" s="11">
        <v>-475.23502317700002</v>
      </c>
      <c r="R39">
        <v>-475.20521602299999</v>
      </c>
      <c r="S39" s="1" t="s">
        <v>338</v>
      </c>
      <c r="T39" s="9">
        <f>(O39-$O$27)*$B$2</f>
        <v>-3.9276655261799043</v>
      </c>
      <c r="U39" s="9">
        <f t="shared" si="4"/>
        <v>-3.6708728679490146</v>
      </c>
      <c r="V39" s="9">
        <f t="shared" si="5"/>
        <v>-3.2040918028141512</v>
      </c>
      <c r="W39" s="9">
        <f t="shared" si="6"/>
        <v>-2.3929914510270685</v>
      </c>
      <c r="Y39" s="11">
        <f t="shared" si="2"/>
        <v>0.7235737233657531</v>
      </c>
      <c r="Z39" s="11">
        <f t="shared" si="3"/>
        <v>1.5346740751528358</v>
      </c>
    </row>
    <row r="40" spans="5:26" x14ac:dyDescent="0.2">
      <c r="E40" t="s">
        <v>243</v>
      </c>
      <c r="F40">
        <v>-475.34039000000001</v>
      </c>
      <c r="G40" t="s">
        <v>177</v>
      </c>
      <c r="H40">
        <v>-475.27699000000001</v>
      </c>
      <c r="N40" s="1" t="s">
        <v>336</v>
      </c>
      <c r="O40" s="2">
        <v>-475.33969181499998</v>
      </c>
      <c r="P40">
        <v>-475.31892122300002</v>
      </c>
      <c r="Q40" s="11">
        <v>-475.32805786500001</v>
      </c>
      <c r="R40">
        <v>-475.29533460699997</v>
      </c>
      <c r="S40" s="1" t="s">
        <v>336</v>
      </c>
      <c r="T40" s="9">
        <f>(O40-$O$27)*$B$2</f>
        <v>-6.0522929126139768</v>
      </c>
      <c r="U40" s="9">
        <f t="shared" si="4"/>
        <v>-5.4870918713477952</v>
      </c>
      <c r="V40" s="9">
        <f t="shared" si="5"/>
        <v>-5.735714518794647</v>
      </c>
      <c r="W40" s="9">
        <f t="shared" si="6"/>
        <v>-4.8452623114009565</v>
      </c>
      <c r="Y40" s="11">
        <f t="shared" si="2"/>
        <v>0.31657839381932984</v>
      </c>
      <c r="Z40" s="11">
        <f t="shared" si="3"/>
        <v>1.2070306012130203</v>
      </c>
    </row>
    <row r="41" spans="5:26" x14ac:dyDescent="0.2">
      <c r="G41" t="s">
        <v>178</v>
      </c>
      <c r="H41">
        <v>-475.27830999999998</v>
      </c>
      <c r="N41" s="1" t="s">
        <v>339</v>
      </c>
      <c r="O41">
        <v>-475.33823251600001</v>
      </c>
      <c r="P41">
        <v>-475.316573468</v>
      </c>
      <c r="Q41">
        <v>-475.28621216800002</v>
      </c>
      <c r="R41">
        <v>-475.26004487799997</v>
      </c>
      <c r="S41" s="1" t="s">
        <v>339</v>
      </c>
      <c r="T41" s="9">
        <f>(O41-$O$27)*$B$2</f>
        <v>-6.0125830519462422</v>
      </c>
      <c r="U41" s="9">
        <f t="shared" si="4"/>
        <v>-5.4232057013893433</v>
      </c>
      <c r="V41" s="9">
        <f t="shared" si="5"/>
        <v>-4.5970261503098504</v>
      </c>
      <c r="W41" s="9">
        <f t="shared" si="6"/>
        <v>-3.8849723217445913</v>
      </c>
      <c r="Y41" s="11">
        <f t="shared" si="2"/>
        <v>1.4155569016363918</v>
      </c>
      <c r="Z41" s="11">
        <f t="shared" si="3"/>
        <v>2.1276107302016509</v>
      </c>
    </row>
    <row r="42" spans="5:26" x14ac:dyDescent="0.2">
      <c r="G42" t="s">
        <v>252</v>
      </c>
      <c r="H42">
        <v>-475.28026999999997</v>
      </c>
      <c r="N42" s="1" t="s">
        <v>337</v>
      </c>
      <c r="O42">
        <v>-475.36276658700001</v>
      </c>
      <c r="P42">
        <v>-475.35147676499997</v>
      </c>
      <c r="Q42">
        <v>-475.328063456</v>
      </c>
      <c r="R42">
        <v>-475.29533557100001</v>
      </c>
      <c r="S42" s="1" t="s">
        <v>337</v>
      </c>
      <c r="T42" s="9">
        <f>(O42-$O$27)*$B$2</f>
        <v>-6.6801943783699791</v>
      </c>
      <c r="U42" s="9">
        <f t="shared" si="4"/>
        <v>-6.3729802580337598</v>
      </c>
      <c r="V42" s="9">
        <f t="shared" si="5"/>
        <v>-5.7358666588499778</v>
      </c>
      <c r="W42" s="9">
        <f t="shared" si="6"/>
        <v>-4.8452885433843669</v>
      </c>
      <c r="Y42" s="11">
        <f t="shared" si="2"/>
        <v>0.94432771952000127</v>
      </c>
      <c r="Z42" s="11">
        <f t="shared" si="3"/>
        <v>1.8349058349856122</v>
      </c>
    </row>
    <row r="43" spans="5:26" x14ac:dyDescent="0.2">
      <c r="G43" t="s">
        <v>163</v>
      </c>
      <c r="H43">
        <v>-475.28028</v>
      </c>
      <c r="T43" s="29"/>
    </row>
    <row r="44" spans="5:26" x14ac:dyDescent="0.2">
      <c r="G44" t="s">
        <v>231</v>
      </c>
      <c r="H44">
        <v>-475.28116</v>
      </c>
    </row>
    <row r="45" spans="5:26" x14ac:dyDescent="0.2">
      <c r="G45" t="s">
        <v>162</v>
      </c>
      <c r="H45">
        <v>-475.28323</v>
      </c>
      <c r="T45" s="10">
        <f>50-T27*25</f>
        <v>50</v>
      </c>
      <c r="U45" s="10">
        <f t="shared" ref="U45:W45" si="7">50-U27*25</f>
        <v>43.560170773009865</v>
      </c>
      <c r="V45" s="10">
        <f t="shared" si="7"/>
        <v>23.251881577022402</v>
      </c>
      <c r="W45" s="10">
        <f t="shared" si="7"/>
        <v>11.609194430020423</v>
      </c>
    </row>
    <row r="46" spans="5:26" x14ac:dyDescent="0.2">
      <c r="G46" t="s">
        <v>185</v>
      </c>
      <c r="H46">
        <v>-475.28332999999998</v>
      </c>
      <c r="N46" s="26" t="s">
        <v>93</v>
      </c>
      <c r="O46">
        <v>1.1819999999999999</v>
      </c>
      <c r="P46">
        <v>1.1930000000000001</v>
      </c>
      <c r="S46" s="26" t="s">
        <v>93</v>
      </c>
      <c r="T46" s="10">
        <f t="shared" ref="T46:W46" si="8">50-T28*25</f>
        <v>62.084860680630591</v>
      </c>
      <c r="U46" s="10">
        <f t="shared" si="8"/>
        <v>55.975966007316821</v>
      </c>
      <c r="V46" s="10">
        <f t="shared" si="8"/>
        <v>41.032045781662781</v>
      </c>
      <c r="W46" s="10">
        <f t="shared" si="8"/>
        <v>23.937541105997639</v>
      </c>
    </row>
    <row r="47" spans="5:26" x14ac:dyDescent="0.2">
      <c r="G47" t="s">
        <v>245</v>
      </c>
      <c r="H47">
        <v>-475.28356000000002</v>
      </c>
      <c r="N47" s="26" t="s">
        <v>94</v>
      </c>
      <c r="O47">
        <v>1.222</v>
      </c>
      <c r="P47">
        <v>1.327</v>
      </c>
      <c r="Q47">
        <v>-56.858899999999998</v>
      </c>
      <c r="S47" s="26" t="s">
        <v>94</v>
      </c>
      <c r="T47" s="10">
        <f t="shared" ref="T47:W47" si="9">50-T29*25</f>
        <v>64.333357909800341</v>
      </c>
      <c r="U47" s="10">
        <f t="shared" si="9"/>
        <v>64.86993596699692</v>
      </c>
      <c r="V47" s="10">
        <f t="shared" si="9"/>
        <v>49.279436151726685</v>
      </c>
      <c r="W47" s="10">
        <f t="shared" si="9"/>
        <v>35.232677616039808</v>
      </c>
    </row>
    <row r="48" spans="5:26" x14ac:dyDescent="0.2">
      <c r="G48" t="s">
        <v>235</v>
      </c>
      <c r="H48">
        <v>-475.28406000000001</v>
      </c>
      <c r="N48" s="26" t="s">
        <v>95</v>
      </c>
      <c r="O48">
        <v>1.282</v>
      </c>
      <c r="P48">
        <v>1.3120000000000001</v>
      </c>
      <c r="S48" s="26" t="s">
        <v>95</v>
      </c>
      <c r="T48" s="10">
        <f t="shared" ref="T48:W48" si="10">50-T30*25</f>
        <v>111.56304355525525</v>
      </c>
      <c r="U48" s="10">
        <f t="shared" si="10"/>
        <v>104.52636733910754</v>
      </c>
      <c r="V48" s="10">
        <f t="shared" si="10"/>
        <v>96.060251488809286</v>
      </c>
      <c r="W48" s="10">
        <f t="shared" si="10"/>
        <v>74.23048826549504</v>
      </c>
    </row>
    <row r="49" spans="7:23" x14ac:dyDescent="0.2">
      <c r="G49" t="s">
        <v>181</v>
      </c>
      <c r="H49">
        <v>-475.28672</v>
      </c>
      <c r="N49" s="26" t="s">
        <v>96</v>
      </c>
      <c r="O49">
        <v>1.266</v>
      </c>
      <c r="P49">
        <v>1.3720000000000001</v>
      </c>
      <c r="Q49">
        <v>-66.727699999999999</v>
      </c>
      <c r="S49" s="26" t="s">
        <v>96</v>
      </c>
      <c r="T49" s="10">
        <f t="shared" ref="T49:W49" si="11">50-T31*25</f>
        <v>104.97952959709937</v>
      </c>
      <c r="U49" s="10">
        <f t="shared" si="11"/>
        <v>100.76065809947772</v>
      </c>
      <c r="V49" s="10">
        <f t="shared" si="11"/>
        <v>79.454237891390491</v>
      </c>
      <c r="W49" s="10">
        <f t="shared" si="11"/>
        <v>67.776634179845246</v>
      </c>
    </row>
    <row r="50" spans="7:23" x14ac:dyDescent="0.2">
      <c r="G50" t="s">
        <v>254</v>
      </c>
      <c r="H50">
        <v>-475.28863999999999</v>
      </c>
      <c r="N50" s="26" t="s">
        <v>97</v>
      </c>
      <c r="O50">
        <v>1.39</v>
      </c>
      <c r="P50">
        <v>1.4039999999999999</v>
      </c>
      <c r="S50" s="26" t="s">
        <v>97</v>
      </c>
      <c r="T50" s="10">
        <f t="shared" ref="T50:W50" si="12">50-T32*25</f>
        <v>125.06611568353469</v>
      </c>
      <c r="U50" s="10">
        <f t="shared" si="12"/>
        <v>112.37643637552918</v>
      </c>
      <c r="V50" s="10">
        <f t="shared" si="12"/>
        <v>99.346338590904935</v>
      </c>
      <c r="W50" s="10">
        <f t="shared" si="12"/>
        <v>83.827025681812387</v>
      </c>
    </row>
    <row r="51" spans="7:23" x14ac:dyDescent="0.2">
      <c r="G51" t="s">
        <v>279</v>
      </c>
      <c r="H51">
        <v>-475.29334999999998</v>
      </c>
      <c r="N51" s="26" t="s">
        <v>149</v>
      </c>
      <c r="O51">
        <v>1.7</v>
      </c>
      <c r="P51">
        <v>4.173</v>
      </c>
      <c r="Q51">
        <v>-366.07299999999998</v>
      </c>
      <c r="S51" s="26" t="s">
        <v>149</v>
      </c>
      <c r="T51" s="10">
        <f t="shared" ref="T51:W51" si="13">50-T33*25</f>
        <v>105.37043579601837</v>
      </c>
      <c r="U51" s="10">
        <f t="shared" si="13"/>
        <v>94.095581452008048</v>
      </c>
      <c r="V51" s="10">
        <f t="shared" si="13"/>
        <v>81.785461786012903</v>
      </c>
      <c r="W51" s="10">
        <f t="shared" si="13"/>
        <v>78.289655563029925</v>
      </c>
    </row>
    <row r="52" spans="7:23" x14ac:dyDescent="0.2">
      <c r="G52" t="s">
        <v>258</v>
      </c>
      <c r="H52">
        <v>-475.29825</v>
      </c>
      <c r="N52" s="26" t="s">
        <v>150</v>
      </c>
      <c r="O52">
        <v>1.284</v>
      </c>
      <c r="P52">
        <v>3.3959999999999999</v>
      </c>
      <c r="S52" s="26" t="s">
        <v>150</v>
      </c>
      <c r="T52" s="10">
        <f t="shared" ref="T52:W52" si="14">50-T34*25</f>
        <v>116.35650091240049</v>
      </c>
      <c r="U52" s="10">
        <f t="shared" si="14"/>
        <v>107.14624372300609</v>
      </c>
      <c r="V52" s="10">
        <f t="shared" si="14"/>
        <v>104.15628345649122</v>
      </c>
      <c r="W52" s="10">
        <f t="shared" si="14"/>
        <v>85.466547711658137</v>
      </c>
    </row>
    <row r="53" spans="7:23" x14ac:dyDescent="0.2">
      <c r="G53" t="s">
        <v>261</v>
      </c>
      <c r="H53">
        <v>-475.29826000000003</v>
      </c>
      <c r="N53" s="26" t="s">
        <v>151</v>
      </c>
      <c r="O53">
        <v>1.7</v>
      </c>
      <c r="P53">
        <v>4.173</v>
      </c>
      <c r="Q53">
        <v>-330.74860000000001</v>
      </c>
      <c r="S53" s="26" t="s">
        <v>151</v>
      </c>
      <c r="T53" s="10">
        <f t="shared" ref="T53:W53" si="15">50-T35*25</f>
        <v>151.72144459141708</v>
      </c>
      <c r="U53" s="10">
        <f t="shared" si="15"/>
        <v>147.39201984618126</v>
      </c>
      <c r="V53" s="10">
        <f t="shared" si="15"/>
        <v>136.78549124192344</v>
      </c>
      <c r="W53" s="10">
        <f t="shared" si="15"/>
        <v>115.3164858056342</v>
      </c>
    </row>
    <row r="54" spans="7:23" x14ac:dyDescent="0.2">
      <c r="G54" t="s">
        <v>275</v>
      </c>
      <c r="H54">
        <v>-475.30092000000002</v>
      </c>
      <c r="N54" s="26" t="s">
        <v>152</v>
      </c>
      <c r="O54">
        <v>2.77</v>
      </c>
      <c r="P54">
        <v>3.657</v>
      </c>
      <c r="S54" s="26" t="s">
        <v>152</v>
      </c>
      <c r="T54" s="10">
        <f t="shared" ref="T54:W54" si="16">50-T36*25</f>
        <v>219.44140585165655</v>
      </c>
      <c r="U54" s="10">
        <f t="shared" si="16"/>
        <v>215.29532062198749</v>
      </c>
      <c r="V54" s="10">
        <f t="shared" si="16"/>
        <v>198.86167754420566</v>
      </c>
      <c r="W54" s="10">
        <f t="shared" si="16"/>
        <v>176.05000754504135</v>
      </c>
    </row>
    <row r="55" spans="7:23" x14ac:dyDescent="0.2">
      <c r="G55" t="s">
        <v>249</v>
      </c>
      <c r="H55">
        <v>-475.30822000000001</v>
      </c>
      <c r="N55" s="1" t="s">
        <v>334</v>
      </c>
      <c r="O55">
        <v>1.296</v>
      </c>
      <c r="P55">
        <v>1.6919999999999999</v>
      </c>
      <c r="Q55">
        <v>-335.63200000000001</v>
      </c>
      <c r="S55" s="1" t="s">
        <v>334</v>
      </c>
      <c r="T55" s="10">
        <f t="shared" ref="T55:W55" si="17">50-T37*25</f>
        <v>102.17156867483223</v>
      </c>
      <c r="U55" s="10">
        <f t="shared" si="17"/>
        <v>98.32430627000258</v>
      </c>
      <c r="V55" s="10">
        <f t="shared" si="17"/>
        <v>89.158425757886278</v>
      </c>
      <c r="W55" s="10">
        <f t="shared" si="17"/>
        <v>75.150734236030445</v>
      </c>
    </row>
    <row r="56" spans="7:23" x14ac:dyDescent="0.2">
      <c r="G56" t="s">
        <v>182</v>
      </c>
      <c r="H56">
        <v>-475.32828999999998</v>
      </c>
      <c r="N56" s="1" t="s">
        <v>335</v>
      </c>
      <c r="O56">
        <v>1.34</v>
      </c>
      <c r="P56">
        <v>3.5950000000000002</v>
      </c>
      <c r="S56" s="1" t="s">
        <v>335</v>
      </c>
      <c r="T56" s="10">
        <f t="shared" ref="T56:W56" si="18">50-T38*25</f>
        <v>160.88815845874845</v>
      </c>
      <c r="U56" s="10">
        <f t="shared" si="18"/>
        <v>159.36511160094688</v>
      </c>
      <c r="V56" s="10">
        <f t="shared" si="18"/>
        <v>147.03126341976059</v>
      </c>
      <c r="W56" s="10">
        <f t="shared" si="18"/>
        <v>127.1689281288989</v>
      </c>
    </row>
    <row r="57" spans="7:23" x14ac:dyDescent="0.2">
      <c r="G57" t="s">
        <v>169</v>
      </c>
      <c r="H57">
        <v>-475.34924000000001</v>
      </c>
      <c r="N57" s="1" t="s">
        <v>338</v>
      </c>
      <c r="O57">
        <v>1.89</v>
      </c>
      <c r="P57">
        <v>3.468</v>
      </c>
      <c r="Q57">
        <v>-475.58510000000001</v>
      </c>
      <c r="S57" s="1" t="s">
        <v>338</v>
      </c>
      <c r="T57" s="10">
        <f t="shared" ref="T57:W57" si="19">50-T39*25</f>
        <v>148.19163815449761</v>
      </c>
      <c r="U57" s="10">
        <f t="shared" si="19"/>
        <v>141.77182169872538</v>
      </c>
      <c r="V57" s="10">
        <f t="shared" si="19"/>
        <v>130.10229507035376</v>
      </c>
      <c r="W57" s="10">
        <f t="shared" si="19"/>
        <v>109.82478627567671</v>
      </c>
    </row>
    <row r="58" spans="7:23" x14ac:dyDescent="0.2">
      <c r="G58" t="s">
        <v>192</v>
      </c>
      <c r="H58">
        <v>-475.35203000000001</v>
      </c>
      <c r="N58" s="1" t="s">
        <v>336</v>
      </c>
      <c r="O58">
        <v>3.39</v>
      </c>
      <c r="P58">
        <v>3.9249999999999998</v>
      </c>
      <c r="S58" s="1" t="s">
        <v>336</v>
      </c>
      <c r="T58" s="10">
        <f t="shared" ref="T58:W58" si="20">50-T40*25</f>
        <v>201.30732281534941</v>
      </c>
      <c r="U58" s="10">
        <f t="shared" si="20"/>
        <v>187.17729678369489</v>
      </c>
      <c r="V58" s="10">
        <f t="shared" si="20"/>
        <v>193.39286296986617</v>
      </c>
      <c r="W58" s="10">
        <f t="shared" si="20"/>
        <v>171.13155778502392</v>
      </c>
    </row>
    <row r="59" spans="7:23" x14ac:dyDescent="0.2">
      <c r="G59" t="s">
        <v>170</v>
      </c>
      <c r="H59">
        <v>-475.35987</v>
      </c>
      <c r="N59" s="1" t="s">
        <v>339</v>
      </c>
      <c r="O59">
        <v>3.08</v>
      </c>
      <c r="P59">
        <v>3.5760000000000001</v>
      </c>
      <c r="Q59">
        <v>-140.19479999999999</v>
      </c>
      <c r="S59" s="1" t="s">
        <v>339</v>
      </c>
      <c r="T59" s="10">
        <f t="shared" ref="T59:W59" si="21">50-T41*25</f>
        <v>200.31457629865605</v>
      </c>
      <c r="U59" s="10">
        <f t="shared" si="21"/>
        <v>185.5801425347336</v>
      </c>
      <c r="V59" s="10">
        <f t="shared" si="21"/>
        <v>164.92565375774626</v>
      </c>
      <c r="W59" s="10">
        <f t="shared" si="21"/>
        <v>147.12430804361477</v>
      </c>
    </row>
    <row r="60" spans="7:23" x14ac:dyDescent="0.2">
      <c r="G60" t="s">
        <v>194</v>
      </c>
      <c r="H60">
        <v>-475.36142999999998</v>
      </c>
      <c r="N60" s="1" t="s">
        <v>337</v>
      </c>
      <c r="O60">
        <v>2.9369999999999998</v>
      </c>
      <c r="P60">
        <v>3.3519999999999999</v>
      </c>
      <c r="S60" s="1" t="s">
        <v>337</v>
      </c>
      <c r="T60" s="10">
        <f t="shared" ref="T60:W60" si="22">50-T42*25</f>
        <v>217.00485945924947</v>
      </c>
      <c r="U60" s="10">
        <f t="shared" si="22"/>
        <v>209.32450645084398</v>
      </c>
      <c r="V60" s="10">
        <f t="shared" si="22"/>
        <v>193.39666647124943</v>
      </c>
      <c r="W60" s="10">
        <f t="shared" si="22"/>
        <v>171.13221358460919</v>
      </c>
    </row>
    <row r="61" spans="7:23" x14ac:dyDescent="0.2">
      <c r="G61" t="s">
        <v>202</v>
      </c>
      <c r="H61">
        <v>-475.36275999999998</v>
      </c>
      <c r="I61">
        <f>(H60-H61)*27.2116</f>
        <v>3.6191427999886651E-2</v>
      </c>
      <c r="T61" s="10"/>
      <c r="U61" s="10"/>
      <c r="V61" s="10"/>
      <c r="W61" s="10"/>
    </row>
    <row r="62" spans="7:23" x14ac:dyDescent="0.2">
      <c r="T62" s="10"/>
      <c r="U62" s="10"/>
      <c r="V62" s="10"/>
      <c r="W62" s="10"/>
    </row>
    <row r="63" spans="7:23" x14ac:dyDescent="0.2">
      <c r="G63" t="s">
        <v>318</v>
      </c>
      <c r="H63">
        <v>-475.36634800000002</v>
      </c>
      <c r="I63">
        <f>(H63-H61)*27.2116</f>
        <v>-9.763522080098283E-2</v>
      </c>
      <c r="T63" s="10"/>
      <c r="U63" s="10"/>
      <c r="V63" s="10"/>
      <c r="W63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DFDEE-FAF0-544D-9F56-1D2354C0B9DE}">
  <dimension ref="A1:X56"/>
  <sheetViews>
    <sheetView topLeftCell="A15" workbookViewId="0">
      <selection activeCell="O52" sqref="O52"/>
    </sheetView>
  </sheetViews>
  <sheetFormatPr baseColWidth="10" defaultRowHeight="16" x14ac:dyDescent="0.2"/>
  <cols>
    <col min="3" max="3" width="9" bestFit="1" customWidth="1"/>
    <col min="5" max="5" width="9" bestFit="1" customWidth="1"/>
    <col min="7" max="7" width="9" bestFit="1" customWidth="1"/>
    <col min="9" max="9" width="9" bestFit="1" customWidth="1"/>
    <col min="11" max="11" width="9" bestFit="1" customWidth="1"/>
    <col min="20" max="20" width="18.6640625" customWidth="1"/>
  </cols>
  <sheetData>
    <row r="1" spans="1:21" x14ac:dyDescent="0.2">
      <c r="A1" s="1" t="s">
        <v>0</v>
      </c>
    </row>
    <row r="2" spans="1:21" x14ac:dyDescent="0.2">
      <c r="A2" s="1" t="s">
        <v>98</v>
      </c>
      <c r="B2">
        <v>27.211600000000001</v>
      </c>
    </row>
    <row r="3" spans="1:21" x14ac:dyDescent="0.2">
      <c r="A3" s="1" t="s">
        <v>90</v>
      </c>
      <c r="B3">
        <v>-188.9225659</v>
      </c>
      <c r="L3" s="1"/>
    </row>
    <row r="4" spans="1:21" x14ac:dyDescent="0.2">
      <c r="A4" s="1" t="s">
        <v>135</v>
      </c>
      <c r="B4">
        <f>$B$3+$B$13</f>
        <v>-531.39649589999999</v>
      </c>
      <c r="L4" s="1"/>
    </row>
    <row r="5" spans="1:21" x14ac:dyDescent="0.2">
      <c r="L5" s="1"/>
    </row>
    <row r="6" spans="1:21" s="1" customFormat="1" x14ac:dyDescent="0.2">
      <c r="A6" s="1" t="s">
        <v>306</v>
      </c>
      <c r="C6" s="1" t="s">
        <v>5</v>
      </c>
      <c r="E6" s="1" t="s">
        <v>6</v>
      </c>
      <c r="G6" s="1" t="s">
        <v>7</v>
      </c>
      <c r="I6" s="1" t="s">
        <v>8</v>
      </c>
      <c r="S6"/>
      <c r="T6"/>
      <c r="U6"/>
    </row>
    <row r="7" spans="1:21" x14ac:dyDescent="0.2">
      <c r="A7" t="s">
        <v>236</v>
      </c>
      <c r="B7">
        <v>-342.39688000000001</v>
      </c>
      <c r="C7" t="s">
        <v>262</v>
      </c>
      <c r="D7">
        <v>-531.41258000000005</v>
      </c>
      <c r="E7" t="s">
        <v>278</v>
      </c>
      <c r="F7">
        <v>-531.41260999999997</v>
      </c>
      <c r="G7" t="s">
        <v>261</v>
      </c>
      <c r="H7">
        <v>-531.42804000000001</v>
      </c>
      <c r="I7" t="s">
        <v>182</v>
      </c>
      <c r="J7">
        <v>-531.27425000000005</v>
      </c>
      <c r="O7" t="s">
        <v>147</v>
      </c>
      <c r="P7" t="s">
        <v>148</v>
      </c>
    </row>
    <row r="8" spans="1:21" x14ac:dyDescent="0.2">
      <c r="A8" t="s">
        <v>199</v>
      </c>
      <c r="B8">
        <v>-342.40843999999998</v>
      </c>
      <c r="C8" t="s">
        <v>245</v>
      </c>
      <c r="D8">
        <v>-531.4126</v>
      </c>
      <c r="E8" t="s">
        <v>276</v>
      </c>
      <c r="F8">
        <v>-531.41263000000004</v>
      </c>
      <c r="G8" t="s">
        <v>307</v>
      </c>
      <c r="H8">
        <v>-531.43447000000003</v>
      </c>
      <c r="I8" t="s">
        <v>251</v>
      </c>
      <c r="J8">
        <v>-531.28188</v>
      </c>
      <c r="O8" t="s">
        <v>93</v>
      </c>
      <c r="P8" s="2" t="s">
        <v>93</v>
      </c>
    </row>
    <row r="9" spans="1:21" x14ac:dyDescent="0.2">
      <c r="A9" t="s">
        <v>249</v>
      </c>
      <c r="B9">
        <v>-342.40992</v>
      </c>
      <c r="C9" t="s">
        <v>236</v>
      </c>
      <c r="D9">
        <v>-531.41260999999997</v>
      </c>
      <c r="E9" t="s">
        <v>251</v>
      </c>
      <c r="F9">
        <v>-531.41845999999998</v>
      </c>
      <c r="G9" t="s">
        <v>162</v>
      </c>
      <c r="H9">
        <v>-531.44330000000002</v>
      </c>
      <c r="I9" t="s">
        <v>201</v>
      </c>
      <c r="J9">
        <v>-531.35576000000003</v>
      </c>
      <c r="O9" t="s">
        <v>340</v>
      </c>
      <c r="P9" s="2" t="s">
        <v>94</v>
      </c>
    </row>
    <row r="10" spans="1:21" x14ac:dyDescent="0.2">
      <c r="A10" t="s">
        <v>3</v>
      </c>
      <c r="B10">
        <v>-342.42727000000002</v>
      </c>
      <c r="C10" t="s">
        <v>229</v>
      </c>
      <c r="D10">
        <v>-531.41261999999995</v>
      </c>
      <c r="E10" t="s">
        <v>237</v>
      </c>
      <c r="F10">
        <v>-531.44110999999998</v>
      </c>
      <c r="G10" t="s">
        <v>238</v>
      </c>
      <c r="H10">
        <v>-531.44635000000005</v>
      </c>
      <c r="I10" t="s">
        <v>261</v>
      </c>
      <c r="J10">
        <v>-531.39559999999994</v>
      </c>
      <c r="O10" t="s">
        <v>341</v>
      </c>
      <c r="P10" s="22" t="s">
        <v>95</v>
      </c>
    </row>
    <row r="11" spans="1:21" x14ac:dyDescent="0.2">
      <c r="A11" t="s">
        <v>253</v>
      </c>
      <c r="B11">
        <v>-342.43869999999998</v>
      </c>
      <c r="C11" t="s">
        <v>251</v>
      </c>
      <c r="D11">
        <v>-531.41848000000005</v>
      </c>
      <c r="E11" t="s">
        <v>157</v>
      </c>
      <c r="F11">
        <v>-531.45057999999995</v>
      </c>
      <c r="G11" t="s">
        <v>277</v>
      </c>
      <c r="H11">
        <v>-531.44692999999995</v>
      </c>
      <c r="I11" t="s">
        <v>157</v>
      </c>
      <c r="J11">
        <v>-531.40520000000004</v>
      </c>
      <c r="O11" t="s">
        <v>342</v>
      </c>
      <c r="P11" s="22" t="s">
        <v>96</v>
      </c>
    </row>
    <row r="12" spans="1:21" x14ac:dyDescent="0.2">
      <c r="A12" t="s">
        <v>159</v>
      </c>
      <c r="B12">
        <v>-342.47289999999998</v>
      </c>
      <c r="C12" t="s">
        <v>259</v>
      </c>
      <c r="D12">
        <v>-531.41849999999999</v>
      </c>
      <c r="E12" t="s">
        <v>277</v>
      </c>
      <c r="F12">
        <v>-531.46454000000006</v>
      </c>
      <c r="G12" t="s">
        <v>198</v>
      </c>
      <c r="H12">
        <v>-531.44694000000004</v>
      </c>
      <c r="I12" t="s">
        <v>199</v>
      </c>
      <c r="J12">
        <v>-531.40521999999999</v>
      </c>
      <c r="O12" t="s">
        <v>343</v>
      </c>
      <c r="P12" s="22" t="s">
        <v>97</v>
      </c>
    </row>
    <row r="13" spans="1:21" x14ac:dyDescent="0.2">
      <c r="A13" s="1" t="s">
        <v>178</v>
      </c>
      <c r="B13" s="1">
        <v>-342.47393</v>
      </c>
      <c r="C13" t="s">
        <v>246</v>
      </c>
      <c r="D13">
        <v>-531.45097999999996</v>
      </c>
      <c r="E13" t="s">
        <v>201</v>
      </c>
      <c r="F13">
        <v>-531.46522000000004</v>
      </c>
      <c r="G13" t="s">
        <v>262</v>
      </c>
      <c r="H13">
        <v>-531.45000000000005</v>
      </c>
      <c r="I13" t="s">
        <v>195</v>
      </c>
      <c r="J13">
        <v>-531.40887999999995</v>
      </c>
      <c r="O13" t="s">
        <v>344</v>
      </c>
      <c r="P13" s="22" t="s">
        <v>149</v>
      </c>
    </row>
    <row r="14" spans="1:21" x14ac:dyDescent="0.2">
      <c r="C14" t="s">
        <v>232</v>
      </c>
      <c r="D14">
        <v>-531.46518000000003</v>
      </c>
      <c r="E14" t="s">
        <v>192</v>
      </c>
      <c r="F14">
        <v>-531.46941000000004</v>
      </c>
      <c r="G14" t="s">
        <v>196</v>
      </c>
      <c r="H14">
        <v>-531.45001000000002</v>
      </c>
      <c r="I14" t="s">
        <v>229</v>
      </c>
      <c r="J14">
        <v>-531.41105000000005</v>
      </c>
      <c r="O14" t="s">
        <v>345</v>
      </c>
      <c r="P14" s="22" t="s">
        <v>150</v>
      </c>
    </row>
    <row r="15" spans="1:21" x14ac:dyDescent="0.2">
      <c r="B15">
        <f>(B13-B11)*B2</f>
        <v>-0.958664668000347</v>
      </c>
      <c r="C15" t="s">
        <v>202</v>
      </c>
      <c r="D15">
        <v>-531.46520999999996</v>
      </c>
      <c r="E15" t="s">
        <v>172</v>
      </c>
      <c r="F15">
        <v>-531.47114999999997</v>
      </c>
      <c r="G15" t="s">
        <v>241</v>
      </c>
      <c r="H15">
        <v>-531.45316000000003</v>
      </c>
      <c r="I15" t="s">
        <v>275</v>
      </c>
      <c r="J15">
        <v>-531.41168000000005</v>
      </c>
      <c r="O15" t="s">
        <v>346</v>
      </c>
      <c r="P15" s="22" t="s">
        <v>151</v>
      </c>
      <c r="Q15" t="s">
        <v>151</v>
      </c>
      <c r="R15" t="s">
        <v>338</v>
      </c>
    </row>
    <row r="16" spans="1:21" x14ac:dyDescent="0.2">
      <c r="C16" t="s">
        <v>179</v>
      </c>
      <c r="D16">
        <v>-531.46522000000004</v>
      </c>
      <c r="E16" t="s">
        <v>196</v>
      </c>
      <c r="F16">
        <v>-531.47158999999999</v>
      </c>
      <c r="G16" t="s">
        <v>244</v>
      </c>
      <c r="H16">
        <v>-531.45331999999996</v>
      </c>
      <c r="I16" t="s">
        <v>258</v>
      </c>
      <c r="J16">
        <v>-531.41849000000002</v>
      </c>
      <c r="O16" t="s">
        <v>347</v>
      </c>
      <c r="P16" s="22" t="s">
        <v>152</v>
      </c>
      <c r="Q16" t="s">
        <v>348</v>
      </c>
      <c r="R16" t="s">
        <v>336</v>
      </c>
    </row>
    <row r="17" spans="1:24" x14ac:dyDescent="0.2">
      <c r="C17" t="s">
        <v>211</v>
      </c>
      <c r="D17">
        <v>-531.46939999999995</v>
      </c>
      <c r="E17" t="s">
        <v>161</v>
      </c>
      <c r="F17">
        <v>-531.47373000000005</v>
      </c>
      <c r="G17" t="s">
        <v>175</v>
      </c>
      <c r="H17">
        <v>-531.46454000000006</v>
      </c>
      <c r="I17" t="s">
        <v>206</v>
      </c>
      <c r="J17">
        <v>-531.42093</v>
      </c>
      <c r="P17" s="21"/>
    </row>
    <row r="18" spans="1:24" x14ac:dyDescent="0.2">
      <c r="C18" t="s">
        <v>243</v>
      </c>
      <c r="D18">
        <v>-531.47158999999999</v>
      </c>
      <c r="E18" t="s">
        <v>233</v>
      </c>
      <c r="F18">
        <v>-531.47389999999996</v>
      </c>
      <c r="G18" t="s">
        <v>247</v>
      </c>
      <c r="H18">
        <v>-531.46763999999996</v>
      </c>
      <c r="I18" t="s">
        <v>166</v>
      </c>
      <c r="J18">
        <v>-531.43295999999998</v>
      </c>
      <c r="O18" t="s">
        <v>96</v>
      </c>
      <c r="P18" s="21" t="s">
        <v>349</v>
      </c>
    </row>
    <row r="19" spans="1:24" x14ac:dyDescent="0.2">
      <c r="C19" t="s">
        <v>180</v>
      </c>
      <c r="D19">
        <v>-531.47371999999996</v>
      </c>
      <c r="E19" t="s">
        <v>202</v>
      </c>
      <c r="F19">
        <v>-531.47393</v>
      </c>
      <c r="G19" t="s">
        <v>185</v>
      </c>
      <c r="H19">
        <v>-531.47158999999999</v>
      </c>
      <c r="I19" t="s">
        <v>277</v>
      </c>
      <c r="J19">
        <v>-531.43390999999997</v>
      </c>
    </row>
    <row r="20" spans="1:24" x14ac:dyDescent="0.2">
      <c r="C20" t="s">
        <v>169</v>
      </c>
      <c r="D20">
        <v>-531.47387000000003</v>
      </c>
      <c r="E20" t="s">
        <v>211</v>
      </c>
      <c r="F20">
        <v>-531.48428000000001</v>
      </c>
      <c r="G20" t="s">
        <v>234</v>
      </c>
      <c r="H20">
        <v>-531.47393</v>
      </c>
      <c r="I20" t="s">
        <v>170</v>
      </c>
      <c r="J20">
        <v>-531.43853000000001</v>
      </c>
    </row>
    <row r="21" spans="1:24" x14ac:dyDescent="0.2">
      <c r="C21" t="s">
        <v>175</v>
      </c>
      <c r="D21">
        <v>-531.47393</v>
      </c>
      <c r="E21" t="s">
        <v>193</v>
      </c>
      <c r="F21">
        <v>-531.48454000000004</v>
      </c>
      <c r="G21" t="s">
        <v>210</v>
      </c>
      <c r="H21">
        <v>-531.47742000000005</v>
      </c>
      <c r="I21" t="s">
        <v>2</v>
      </c>
      <c r="J21">
        <v>-531.44713000000002</v>
      </c>
      <c r="P21" s="1"/>
      <c r="Q21" s="1"/>
      <c r="R21" s="1"/>
      <c r="S21" s="1"/>
    </row>
    <row r="22" spans="1:24" x14ac:dyDescent="0.2">
      <c r="C22" t="s">
        <v>208</v>
      </c>
      <c r="D22">
        <v>-531.48188000000005</v>
      </c>
      <c r="E22" t="s">
        <v>182</v>
      </c>
      <c r="F22">
        <v>-531.48901000000001</v>
      </c>
      <c r="G22" t="s">
        <v>209</v>
      </c>
      <c r="H22">
        <v>-531.47826999999995</v>
      </c>
      <c r="I22" t="s">
        <v>3</v>
      </c>
      <c r="J22">
        <v>-531.44776000000002</v>
      </c>
      <c r="P22" s="1" t="s">
        <v>100</v>
      </c>
      <c r="Q22" s="1" t="s">
        <v>101</v>
      </c>
      <c r="R22" s="1" t="s">
        <v>102</v>
      </c>
      <c r="S22" s="1" t="s">
        <v>103</v>
      </c>
    </row>
    <row r="23" spans="1:24" x14ac:dyDescent="0.2">
      <c r="C23" t="s">
        <v>207</v>
      </c>
      <c r="D23">
        <v>-531.48443999999995</v>
      </c>
      <c r="E23" t="s">
        <v>197</v>
      </c>
      <c r="F23">
        <v>-531.49102000000005</v>
      </c>
      <c r="G23" t="s">
        <v>202</v>
      </c>
      <c r="H23">
        <v>-531.48140999999998</v>
      </c>
      <c r="I23" t="s">
        <v>193</v>
      </c>
      <c r="J23">
        <v>-531.44851000000006</v>
      </c>
      <c r="O23" s="26" t="s">
        <v>306</v>
      </c>
      <c r="P23" s="27">
        <f>B13</f>
        <v>-342.47393</v>
      </c>
      <c r="Q23" s="27">
        <v>-342.47762669999997</v>
      </c>
      <c r="R23" s="27">
        <v>-342.47224949999998</v>
      </c>
      <c r="S23" s="27">
        <v>-342.42315830000001</v>
      </c>
    </row>
    <row r="24" spans="1:24" x14ac:dyDescent="0.2">
      <c r="C24" t="s">
        <v>199</v>
      </c>
      <c r="D24">
        <v>-531.48451999999997</v>
      </c>
      <c r="E24" t="s">
        <v>246</v>
      </c>
      <c r="F24">
        <v>-531.50129000000004</v>
      </c>
      <c r="G24" t="s">
        <v>161</v>
      </c>
      <c r="H24">
        <v>-531.48248999999998</v>
      </c>
      <c r="I24" t="s">
        <v>156</v>
      </c>
      <c r="J24">
        <v>-531.45389</v>
      </c>
      <c r="O24" s="26" t="s">
        <v>437</v>
      </c>
      <c r="P24" s="27">
        <f>P23+$B$3</f>
        <v>-531.39649589999999</v>
      </c>
      <c r="Q24" s="27">
        <f t="shared" ref="Q24:S24" si="0">Q23+$B$3</f>
        <v>-531.40019259999997</v>
      </c>
      <c r="R24" s="27">
        <f t="shared" si="0"/>
        <v>-531.39481539999997</v>
      </c>
      <c r="S24" s="27">
        <f t="shared" si="0"/>
        <v>-531.34572419999995</v>
      </c>
      <c r="U24" s="9">
        <f>(P24-$P$24)*$B$2</f>
        <v>0</v>
      </c>
      <c r="V24" s="9">
        <f t="shared" ref="V24:X24" si="1">(Q24-$P$24)*$B$2</f>
        <v>-0.10059312171939269</v>
      </c>
      <c r="W24" s="9">
        <f t="shared" si="1"/>
        <v>4.5729093800555169E-2</v>
      </c>
      <c r="X24" s="9">
        <f t="shared" si="1"/>
        <v>1.3815791917211202</v>
      </c>
    </row>
    <row r="25" spans="1:24" x14ac:dyDescent="0.2">
      <c r="C25" t="s">
        <v>168</v>
      </c>
      <c r="D25">
        <v>-531.48454000000004</v>
      </c>
      <c r="E25" t="s">
        <v>260</v>
      </c>
      <c r="F25">
        <v>-531.50791000000004</v>
      </c>
      <c r="G25" t="s">
        <v>163</v>
      </c>
      <c r="H25">
        <v>-531.48414000000002</v>
      </c>
      <c r="I25" t="s">
        <v>244</v>
      </c>
      <c r="J25">
        <v>-531.45452999999998</v>
      </c>
      <c r="O25" s="26" t="s">
        <v>93</v>
      </c>
      <c r="P25" s="27">
        <v>-531.41259445399999</v>
      </c>
      <c r="Q25" s="27">
        <v>-531.41552801399996</v>
      </c>
      <c r="R25" s="27">
        <v>-531.410108906</v>
      </c>
      <c r="S25" s="27">
        <v>-531.36396299800003</v>
      </c>
      <c r="T25" s="26" t="s">
        <v>93</v>
      </c>
      <c r="U25" s="9">
        <f t="shared" ref="U25:U35" si="2">(P25-$P$24)*$B$2</f>
        <v>-0.4380674120262803</v>
      </c>
      <c r="V25" s="9">
        <f t="shared" ref="V25:V35" si="3">(Q25-$P$24)*$B$2</f>
        <v>-0.51789427332157345</v>
      </c>
      <c r="W25" s="9">
        <f t="shared" ref="W25:W35" si="4">(R25-$P$24)*$B$2</f>
        <v>-0.37043167406998473</v>
      </c>
      <c r="X25" s="9">
        <f t="shared" ref="X25:X35" si="5">(S25-$P$24)*$B$2</f>
        <v>0.88527231606203471</v>
      </c>
    </row>
    <row r="26" spans="1:24" x14ac:dyDescent="0.2">
      <c r="A26" s="1"/>
      <c r="B26" s="1"/>
      <c r="C26" t="s">
        <v>201</v>
      </c>
      <c r="D26">
        <v>-531.48901000000001</v>
      </c>
      <c r="E26" t="s">
        <v>243</v>
      </c>
      <c r="F26">
        <v>-531.51221999999996</v>
      </c>
      <c r="G26" t="s">
        <v>289</v>
      </c>
      <c r="H26">
        <v>-531.48454000000004</v>
      </c>
      <c r="I26" t="s">
        <v>250</v>
      </c>
      <c r="J26">
        <v>-531.45623999999998</v>
      </c>
      <c r="O26" s="26" t="s">
        <v>94</v>
      </c>
      <c r="P26" s="27">
        <v>-531.449969001</v>
      </c>
      <c r="Q26" s="27">
        <v>-531.44624862800003</v>
      </c>
      <c r="R26" s="27">
        <v>-531.42894494200004</v>
      </c>
      <c r="S26" s="27">
        <v>-531.40702131800003</v>
      </c>
      <c r="T26" s="26" t="s">
        <v>94</v>
      </c>
      <c r="U26" s="9">
        <f t="shared" si="2"/>
        <v>-1.4550886351718364</v>
      </c>
      <c r="V26" s="9">
        <f t="shared" si="3"/>
        <v>-1.3538513332459985</v>
      </c>
      <c r="W26" s="9">
        <f t="shared" si="4"/>
        <v>-0.88299035128864067</v>
      </c>
      <c r="X26" s="9">
        <f t="shared" si="5"/>
        <v>-0.2864134644499679</v>
      </c>
    </row>
    <row r="27" spans="1:24" x14ac:dyDescent="0.2">
      <c r="C27" t="s">
        <v>210</v>
      </c>
      <c r="D27">
        <v>-531.49090000000001</v>
      </c>
      <c r="E27" t="s">
        <v>238</v>
      </c>
      <c r="F27">
        <v>-531.51409000000001</v>
      </c>
      <c r="G27" t="s">
        <v>239</v>
      </c>
      <c r="H27">
        <v>-531.48595</v>
      </c>
      <c r="I27" t="s">
        <v>260</v>
      </c>
      <c r="J27">
        <v>-531.46298000000002</v>
      </c>
      <c r="O27" s="26" t="s">
        <v>95</v>
      </c>
      <c r="P27" s="27">
        <v>-531.516173568</v>
      </c>
      <c r="Q27" s="27">
        <v>-531.51598017200001</v>
      </c>
      <c r="R27" s="27">
        <v>-531.50519927699997</v>
      </c>
      <c r="S27" s="27">
        <v>-531.47039064299997</v>
      </c>
      <c r="T27" s="26" t="s">
        <v>95</v>
      </c>
      <c r="U27" s="9">
        <f t="shared" si="2"/>
        <v>-3.2566208305490303</v>
      </c>
      <c r="V27" s="9">
        <f t="shared" si="3"/>
        <v>-3.2513582159558103</v>
      </c>
      <c r="W27" s="9">
        <f t="shared" si="4"/>
        <v>-2.9579928135727496</v>
      </c>
      <c r="X27" s="9">
        <f t="shared" si="5"/>
        <v>-2.0107941886183252</v>
      </c>
    </row>
    <row r="28" spans="1:24" x14ac:dyDescent="0.2">
      <c r="C28" t="s">
        <v>241</v>
      </c>
      <c r="D28">
        <v>-531.49102000000005</v>
      </c>
      <c r="E28" t="s">
        <v>232</v>
      </c>
      <c r="F28">
        <v>-531.51966000000004</v>
      </c>
      <c r="G28" t="s">
        <v>2</v>
      </c>
      <c r="H28">
        <v>-531.48901000000001</v>
      </c>
      <c r="I28" t="s">
        <v>243</v>
      </c>
      <c r="J28">
        <v>-531.46519999999998</v>
      </c>
      <c r="O28" s="26" t="s">
        <v>96</v>
      </c>
      <c r="P28" s="27">
        <v>-531.47336247199996</v>
      </c>
      <c r="Q28" s="28">
        <v>-531.48864840900001</v>
      </c>
      <c r="R28" s="27">
        <v>-531.477426616</v>
      </c>
      <c r="S28" s="27">
        <v>-531.46043764399997</v>
      </c>
      <c r="T28" s="26" t="s">
        <v>96</v>
      </c>
      <c r="U28" s="9">
        <f t="shared" si="2"/>
        <v>-2.0916624106344304</v>
      </c>
      <c r="V28" s="9">
        <f t="shared" si="3"/>
        <v>-2.5076172139048336</v>
      </c>
      <c r="W28" s="9">
        <f t="shared" si="4"/>
        <v>-2.2022542715059177</v>
      </c>
      <c r="X28" s="9">
        <f t="shared" si="5"/>
        <v>-1.7399571610297495</v>
      </c>
    </row>
    <row r="29" spans="1:24" x14ac:dyDescent="0.2">
      <c r="C29" t="s">
        <v>242</v>
      </c>
      <c r="D29">
        <v>-531.49324999999999</v>
      </c>
      <c r="E29" t="s">
        <v>250</v>
      </c>
      <c r="F29">
        <v>-531.53056000000004</v>
      </c>
      <c r="G29" t="s">
        <v>280</v>
      </c>
      <c r="H29">
        <v>-531.49195999999995</v>
      </c>
      <c r="I29" t="s">
        <v>232</v>
      </c>
      <c r="J29">
        <v>-531.46991000000003</v>
      </c>
      <c r="O29" s="26" t="s">
        <v>97</v>
      </c>
      <c r="P29" s="27">
        <v>-531.49008729699995</v>
      </c>
      <c r="Q29" s="27">
        <v>-531.49632557300004</v>
      </c>
      <c r="R29" s="27">
        <v>-531.48855425099998</v>
      </c>
      <c r="S29" s="27">
        <v>-531.46565472099996</v>
      </c>
      <c r="T29" s="26" t="s">
        <v>97</v>
      </c>
      <c r="U29" s="9">
        <f t="shared" si="2"/>
        <v>-2.5467716586039666</v>
      </c>
      <c r="V29" s="9">
        <f t="shared" si="3"/>
        <v>-2.716525129808018</v>
      </c>
      <c r="W29" s="9">
        <f t="shared" si="4"/>
        <v>-2.5050550240713685</v>
      </c>
      <c r="X29" s="9">
        <f t="shared" si="5"/>
        <v>-1.8819221735228819</v>
      </c>
    </row>
    <row r="30" spans="1:24" x14ac:dyDescent="0.2">
      <c r="C30" t="s">
        <v>258</v>
      </c>
      <c r="D30">
        <v>-531.50127999999995</v>
      </c>
      <c r="E30" t="s">
        <v>208</v>
      </c>
      <c r="F30">
        <v>-531.54101000000003</v>
      </c>
      <c r="G30" t="s">
        <v>278</v>
      </c>
      <c r="H30">
        <v>-531.49324999999999</v>
      </c>
      <c r="I30" t="s">
        <v>289</v>
      </c>
      <c r="J30">
        <v>-531.47387000000003</v>
      </c>
      <c r="O30" s="26" t="s">
        <v>151</v>
      </c>
      <c r="P30" s="2">
        <v>-531.545012187</v>
      </c>
      <c r="Q30">
        <v>-531.54278614700002</v>
      </c>
      <c r="R30">
        <v>-531.53563677399995</v>
      </c>
      <c r="S30">
        <v>-531.548766473</v>
      </c>
      <c r="T30" s="26" t="s">
        <v>151</v>
      </c>
      <c r="U30" s="9">
        <f t="shared" si="2"/>
        <v>-4.0413657953293836</v>
      </c>
      <c r="V30" s="9">
        <f t="shared" si="3"/>
        <v>-3.9807916852658658</v>
      </c>
      <c r="W30" s="9">
        <f t="shared" si="4"/>
        <v>-3.7862458069374023</v>
      </c>
      <c r="X30" s="9">
        <f t="shared" si="5"/>
        <v>-4.1435259242470668</v>
      </c>
    </row>
    <row r="31" spans="1:24" x14ac:dyDescent="0.2">
      <c r="C31" t="s">
        <v>176</v>
      </c>
      <c r="D31">
        <v>-531.50914999999998</v>
      </c>
      <c r="G31" t="s">
        <v>178</v>
      </c>
      <c r="H31">
        <v>-531.49375999999995</v>
      </c>
      <c r="O31" s="26" t="s">
        <v>150</v>
      </c>
      <c r="P31" s="2">
        <v>-531.49819454399994</v>
      </c>
      <c r="Q31">
        <v>-531.50226755300002</v>
      </c>
      <c r="R31">
        <v>-531.49651597599996</v>
      </c>
      <c r="S31">
        <v>-531.47578759400005</v>
      </c>
      <c r="T31" s="26" t="s">
        <v>150</v>
      </c>
      <c r="U31" s="9">
        <f t="shared" si="2"/>
        <v>-2.7673828210691149</v>
      </c>
      <c r="V31" s="9">
        <f t="shared" si="3"/>
        <v>-2.8782159127757101</v>
      </c>
      <c r="W31" s="9">
        <f t="shared" si="4"/>
        <v>-2.721706300080629</v>
      </c>
      <c r="X31" s="9">
        <f t="shared" si="5"/>
        <v>-2.1576538604520956</v>
      </c>
    </row>
    <row r="32" spans="1:24" x14ac:dyDescent="0.2">
      <c r="C32" t="s">
        <v>156</v>
      </c>
      <c r="D32">
        <v>-531.51221999999996</v>
      </c>
      <c r="G32" t="s">
        <v>160</v>
      </c>
      <c r="H32">
        <v>-531.50027999999998</v>
      </c>
      <c r="O32" s="26" t="s">
        <v>151</v>
      </c>
      <c r="P32" s="2">
        <v>-531.545012187</v>
      </c>
      <c r="Q32">
        <v>-531.54278614700002</v>
      </c>
      <c r="R32">
        <v>-531.53563677399995</v>
      </c>
      <c r="S32">
        <v>-531.548766473</v>
      </c>
      <c r="T32" s="26" t="s">
        <v>151</v>
      </c>
      <c r="U32" s="9">
        <f t="shared" si="2"/>
        <v>-4.0413657953293836</v>
      </c>
      <c r="V32" s="9">
        <f t="shared" si="3"/>
        <v>-3.9807916852658658</v>
      </c>
      <c r="W32" s="9">
        <f t="shared" si="4"/>
        <v>-3.7862458069374023</v>
      </c>
      <c r="X32" s="9">
        <f t="shared" si="5"/>
        <v>-4.1435259242470668</v>
      </c>
    </row>
    <row r="33" spans="3:24" x14ac:dyDescent="0.2">
      <c r="C33" t="s">
        <v>189</v>
      </c>
      <c r="D33">
        <v>-531.52731000000006</v>
      </c>
      <c r="G33" t="s">
        <v>237</v>
      </c>
      <c r="H33">
        <v>-531.50067999999999</v>
      </c>
      <c r="O33" s="26" t="s">
        <v>152</v>
      </c>
      <c r="P33" s="2">
        <v>-531.576751457</v>
      </c>
      <c r="Q33">
        <v>-531.57461388800004</v>
      </c>
      <c r="R33" s="11">
        <v>-531.56215297000006</v>
      </c>
      <c r="S33">
        <v>-531.55232975199999</v>
      </c>
      <c r="T33" s="26" t="s">
        <v>152</v>
      </c>
      <c r="U33" s="9">
        <f t="shared" si="2"/>
        <v>-4.9050421148614589</v>
      </c>
      <c r="V33" s="9">
        <f t="shared" si="3"/>
        <v>-4.8468754422622595</v>
      </c>
      <c r="W33" s="9">
        <f t="shared" si="4"/>
        <v>-4.5077939260137878</v>
      </c>
      <c r="X33" s="9">
        <f t="shared" si="5"/>
        <v>-4.2404884470832185</v>
      </c>
    </row>
    <row r="34" spans="3:24" x14ac:dyDescent="0.2">
      <c r="C34" t="s">
        <v>247</v>
      </c>
      <c r="D34">
        <v>-531.53056000000004</v>
      </c>
      <c r="G34" t="s">
        <v>260</v>
      </c>
      <c r="H34">
        <v>-531.50172999999995</v>
      </c>
      <c r="L34">
        <f>MIN(A7:J61)</f>
        <v>-531.56683999999996</v>
      </c>
      <c r="O34" s="1" t="s">
        <v>338</v>
      </c>
      <c r="P34" s="2">
        <v>-531.47712275100002</v>
      </c>
      <c r="Q34">
        <v>-531.49032612400003</v>
      </c>
      <c r="R34" s="11">
        <v>-531.494316529</v>
      </c>
      <c r="S34">
        <v>-531.47067187100004</v>
      </c>
      <c r="T34" s="1" t="s">
        <v>338</v>
      </c>
      <c r="U34" s="9">
        <f t="shared" si="2"/>
        <v>-2.1939856186725155</v>
      </c>
      <c r="V34" s="9">
        <f t="shared" si="3"/>
        <v>-2.5532705233995956</v>
      </c>
      <c r="W34" s="9">
        <f t="shared" si="4"/>
        <v>-2.6618558280967171</v>
      </c>
      <c r="X34" s="9">
        <f t="shared" si="5"/>
        <v>-2.0184468524648285</v>
      </c>
    </row>
    <row r="35" spans="3:24" x14ac:dyDescent="0.2">
      <c r="C35" t="s">
        <v>185</v>
      </c>
      <c r="D35">
        <v>-531.54100000000005</v>
      </c>
      <c r="G35" t="s">
        <v>169</v>
      </c>
      <c r="H35">
        <v>-531.50451999999996</v>
      </c>
      <c r="O35" s="1" t="s">
        <v>336</v>
      </c>
      <c r="P35" s="2">
        <v>-531.56684004600004</v>
      </c>
      <c r="Q35">
        <v>-531.56379176200005</v>
      </c>
      <c r="R35" s="11">
        <v>-531.554471616</v>
      </c>
      <c r="S35">
        <v>-531.55862893999995</v>
      </c>
      <c r="T35" s="1" t="s">
        <v>336</v>
      </c>
      <c r="U35" s="9">
        <f t="shared" si="2"/>
        <v>-4.6353367632948972</v>
      </c>
      <c r="V35" s="9">
        <f t="shared" si="3"/>
        <v>-4.5523880784008321</v>
      </c>
      <c r="W35" s="9">
        <f t="shared" si="4"/>
        <v>-4.2987719935058699</v>
      </c>
      <c r="X35" s="9">
        <f t="shared" si="5"/>
        <v>-4.4118994312628539</v>
      </c>
    </row>
    <row r="36" spans="3:24" x14ac:dyDescent="0.2">
      <c r="C36" t="s">
        <v>238</v>
      </c>
      <c r="D36">
        <v>-531.56403999999998</v>
      </c>
      <c r="G36" t="s">
        <v>191</v>
      </c>
      <c r="H36">
        <v>-531.50791000000004</v>
      </c>
      <c r="O36" s="1"/>
      <c r="Q36" s="11"/>
    </row>
    <row r="37" spans="3:24" x14ac:dyDescent="0.2">
      <c r="C37" t="s">
        <v>184</v>
      </c>
      <c r="D37">
        <v>-531.56683999999996</v>
      </c>
      <c r="G37" t="s">
        <v>188</v>
      </c>
      <c r="H37">
        <v>-531.50855999999999</v>
      </c>
    </row>
    <row r="38" spans="3:24" x14ac:dyDescent="0.2">
      <c r="G38" t="s">
        <v>186</v>
      </c>
      <c r="H38">
        <v>-531.50870999999995</v>
      </c>
      <c r="T38" s="26"/>
      <c r="U38" s="10">
        <f>50-U24*25</f>
        <v>50</v>
      </c>
      <c r="V38" s="10">
        <f t="shared" ref="V38:X38" si="6">50-V24*25</f>
        <v>52.514828042984817</v>
      </c>
      <c r="W38" s="10">
        <f t="shared" si="6"/>
        <v>48.856772654986123</v>
      </c>
      <c r="X38" s="10">
        <f t="shared" si="6"/>
        <v>15.460520206971992</v>
      </c>
    </row>
    <row r="39" spans="3:24" x14ac:dyDescent="0.2">
      <c r="G39" t="s">
        <v>190</v>
      </c>
      <c r="H39">
        <v>-531.51171999999997</v>
      </c>
      <c r="O39" s="26" t="s">
        <v>93</v>
      </c>
      <c r="P39">
        <v>1.1839999999999999</v>
      </c>
      <c r="Q39">
        <v>1.19</v>
      </c>
      <c r="T39" s="26" t="s">
        <v>93</v>
      </c>
      <c r="U39" s="10">
        <f t="shared" ref="U39:X39" si="7">50-U25*25</f>
        <v>60.951685300657005</v>
      </c>
      <c r="V39" s="10">
        <f t="shared" si="7"/>
        <v>62.947356833039336</v>
      </c>
      <c r="W39" s="10">
        <f t="shared" si="7"/>
        <v>59.260791851749616</v>
      </c>
      <c r="X39" s="10">
        <f t="shared" si="7"/>
        <v>27.868192098449132</v>
      </c>
    </row>
    <row r="40" spans="3:24" x14ac:dyDescent="0.2">
      <c r="G40" t="s">
        <v>205</v>
      </c>
      <c r="H40">
        <v>-531.51221999999996</v>
      </c>
      <c r="O40" s="26" t="s">
        <v>94</v>
      </c>
      <c r="P40">
        <v>1.1910000000000001</v>
      </c>
      <c r="Q40">
        <v>1.8</v>
      </c>
      <c r="R40">
        <v>-355.91300000000001</v>
      </c>
      <c r="T40" s="26" t="s">
        <v>94</v>
      </c>
      <c r="U40" s="10">
        <f t="shared" ref="U40:X40" si="8">50-U26*25</f>
        <v>86.377215879295903</v>
      </c>
      <c r="V40" s="10">
        <f t="shared" si="8"/>
        <v>83.846283331149962</v>
      </c>
      <c r="W40" s="10">
        <f t="shared" si="8"/>
        <v>72.074758782216009</v>
      </c>
      <c r="X40" s="10">
        <f t="shared" si="8"/>
        <v>57.1603366112492</v>
      </c>
    </row>
    <row r="41" spans="3:24" x14ac:dyDescent="0.2">
      <c r="G41" t="s">
        <v>3</v>
      </c>
      <c r="H41">
        <v>-531.51247999999998</v>
      </c>
      <c r="O41" s="26" t="s">
        <v>95</v>
      </c>
      <c r="P41">
        <v>1.2490000000000001</v>
      </c>
      <c r="Q41">
        <v>3.5089999999999999</v>
      </c>
      <c r="T41" s="26" t="s">
        <v>95</v>
      </c>
      <c r="U41" s="10">
        <f t="shared" ref="U41:X41" si="9">50-U27*25</f>
        <v>131.41552076372574</v>
      </c>
      <c r="V41" s="10">
        <f t="shared" si="9"/>
        <v>131.28395539889527</v>
      </c>
      <c r="W41" s="10">
        <f t="shared" si="9"/>
        <v>123.94982033931873</v>
      </c>
      <c r="X41" s="10">
        <f t="shared" si="9"/>
        <v>100.26985471545814</v>
      </c>
    </row>
    <row r="42" spans="3:24" x14ac:dyDescent="0.2">
      <c r="G42" t="s">
        <v>275</v>
      </c>
      <c r="H42">
        <v>-531.51516000000004</v>
      </c>
      <c r="O42" s="26" t="s">
        <v>96</v>
      </c>
      <c r="P42">
        <v>1.329</v>
      </c>
      <c r="Q42">
        <v>3.6549999999999998</v>
      </c>
      <c r="R42">
        <v>-239.74180000000001</v>
      </c>
      <c r="T42" s="26" t="s">
        <v>96</v>
      </c>
      <c r="U42" s="10">
        <f t="shared" ref="U42:X42" si="10">50-U28*25</f>
        <v>102.29156026586077</v>
      </c>
      <c r="V42" s="10">
        <f t="shared" si="10"/>
        <v>112.69043034762083</v>
      </c>
      <c r="W42" s="10">
        <f t="shared" si="10"/>
        <v>105.05635678764794</v>
      </c>
      <c r="X42" s="10">
        <f t="shared" si="10"/>
        <v>93.498929025743735</v>
      </c>
    </row>
    <row r="43" spans="3:24" x14ac:dyDescent="0.2">
      <c r="G43" t="s">
        <v>208</v>
      </c>
      <c r="H43">
        <v>-531.51558</v>
      </c>
      <c r="O43" s="26" t="s">
        <v>97</v>
      </c>
      <c r="P43">
        <v>1.359</v>
      </c>
      <c r="Q43">
        <v>4.0250000000000004</v>
      </c>
      <c r="T43" s="26" t="s">
        <v>97</v>
      </c>
      <c r="U43" s="10">
        <f t="shared" ref="U43:X43" si="11">50-U29*25</f>
        <v>113.66929146509916</v>
      </c>
      <c r="V43" s="10">
        <f t="shared" si="11"/>
        <v>117.91312824520045</v>
      </c>
      <c r="W43" s="10">
        <f t="shared" si="11"/>
        <v>112.62637560178422</v>
      </c>
      <c r="X43" s="10">
        <f t="shared" si="11"/>
        <v>97.048054338072049</v>
      </c>
    </row>
    <row r="44" spans="3:24" x14ac:dyDescent="0.2">
      <c r="G44" t="s">
        <v>180</v>
      </c>
      <c r="H44">
        <v>-531.51603999999998</v>
      </c>
      <c r="O44" s="26" t="s">
        <v>149</v>
      </c>
      <c r="P44">
        <v>3.1829999999999998</v>
      </c>
      <c r="Q44">
        <v>4.2149999999999999</v>
      </c>
      <c r="R44">
        <v>-165.19579999999999</v>
      </c>
      <c r="T44" s="26" t="s">
        <v>151</v>
      </c>
      <c r="U44" s="10">
        <f t="shared" ref="U44:X44" si="12">50-U30*25</f>
        <v>151.0341448832346</v>
      </c>
      <c r="V44" s="10">
        <f t="shared" si="12"/>
        <v>149.51979213164662</v>
      </c>
      <c r="W44" s="10">
        <f t="shared" si="12"/>
        <v>144.65614517343505</v>
      </c>
      <c r="X44" s="10">
        <f t="shared" si="12"/>
        <v>153.58814810617667</v>
      </c>
    </row>
    <row r="45" spans="3:24" x14ac:dyDescent="0.2">
      <c r="G45" t="s">
        <v>203</v>
      </c>
      <c r="H45">
        <v>-531.51901999999995</v>
      </c>
      <c r="O45" s="26" t="s">
        <v>150</v>
      </c>
      <c r="P45">
        <v>1.3819999999999999</v>
      </c>
      <c r="Q45">
        <v>4.04</v>
      </c>
      <c r="T45" s="26" t="s">
        <v>150</v>
      </c>
      <c r="U45" s="10">
        <f t="shared" ref="U45:X45" si="13">50-U31*25</f>
        <v>119.18457052672787</v>
      </c>
      <c r="V45" s="10">
        <f t="shared" si="13"/>
        <v>121.95539781939276</v>
      </c>
      <c r="W45" s="10">
        <f t="shared" si="13"/>
        <v>118.04265750201573</v>
      </c>
      <c r="X45" s="10">
        <f t="shared" si="13"/>
        <v>103.94134651130238</v>
      </c>
    </row>
    <row r="46" spans="3:24" x14ac:dyDescent="0.2">
      <c r="G46" t="s">
        <v>167</v>
      </c>
      <c r="H46">
        <v>-531.51982999999996</v>
      </c>
      <c r="O46" s="26" t="s">
        <v>151</v>
      </c>
      <c r="P46">
        <v>3.1829999999999998</v>
      </c>
      <c r="Q46">
        <v>4.2149999999999999</v>
      </c>
      <c r="R46">
        <v>-157.67740000000001</v>
      </c>
      <c r="T46" s="26" t="s">
        <v>151</v>
      </c>
      <c r="U46" s="10">
        <f t="shared" ref="U46:X46" si="14">50-U32*25</f>
        <v>151.0341448832346</v>
      </c>
      <c r="V46" s="10">
        <f t="shared" si="14"/>
        <v>149.51979213164662</v>
      </c>
      <c r="W46" s="10">
        <f t="shared" si="14"/>
        <v>144.65614517343505</v>
      </c>
      <c r="X46" s="10">
        <f t="shared" si="14"/>
        <v>153.58814810617667</v>
      </c>
    </row>
    <row r="47" spans="3:24" x14ac:dyDescent="0.2">
      <c r="G47" t="s">
        <v>256</v>
      </c>
      <c r="H47">
        <v>-531.51984000000004</v>
      </c>
      <c r="O47" s="26" t="s">
        <v>152</v>
      </c>
      <c r="P47">
        <v>3.714</v>
      </c>
      <c r="Q47">
        <v>4.84</v>
      </c>
      <c r="T47" s="26" t="s">
        <v>152</v>
      </c>
      <c r="U47" s="10">
        <f t="shared" ref="U47:X47" si="15">50-U33*25</f>
        <v>172.62605287153647</v>
      </c>
      <c r="V47" s="10">
        <f t="shared" si="15"/>
        <v>171.1718860565565</v>
      </c>
      <c r="W47" s="10">
        <f t="shared" si="15"/>
        <v>162.69484815034468</v>
      </c>
      <c r="X47" s="10">
        <f t="shared" si="15"/>
        <v>156.01221117708047</v>
      </c>
    </row>
    <row r="48" spans="3:24" x14ac:dyDescent="0.2">
      <c r="G48" t="s">
        <v>173</v>
      </c>
      <c r="H48">
        <v>-531.52044999999998</v>
      </c>
      <c r="O48" s="1" t="s">
        <v>338</v>
      </c>
      <c r="P48">
        <v>1.59</v>
      </c>
      <c r="Q48">
        <v>4.0270000000000001</v>
      </c>
      <c r="R48">
        <v>-120.0284</v>
      </c>
      <c r="T48" s="1" t="s">
        <v>338</v>
      </c>
      <c r="U48" s="10">
        <f t="shared" ref="U48:X48" si="16">50-U34*25</f>
        <v>104.84964046681289</v>
      </c>
      <c r="V48" s="10">
        <f t="shared" si="16"/>
        <v>113.83176308498989</v>
      </c>
      <c r="W48" s="10">
        <f t="shared" si="16"/>
        <v>116.54639570241793</v>
      </c>
      <c r="X48" s="10">
        <f t="shared" si="16"/>
        <v>100.46117131162072</v>
      </c>
    </row>
    <row r="49" spans="7:24" x14ac:dyDescent="0.2">
      <c r="G49" t="s">
        <v>189</v>
      </c>
      <c r="H49">
        <v>-531.52093000000002</v>
      </c>
      <c r="O49" s="1" t="s">
        <v>336</v>
      </c>
      <c r="P49">
        <v>3.34</v>
      </c>
      <c r="Q49">
        <v>3.4460000000000002</v>
      </c>
      <c r="T49" s="1" t="s">
        <v>336</v>
      </c>
      <c r="U49" s="10">
        <f t="shared" ref="U49:X49" si="17">50-U35*25</f>
        <v>165.88341908237243</v>
      </c>
      <c r="V49" s="10">
        <f t="shared" si="17"/>
        <v>163.80970196002079</v>
      </c>
      <c r="W49" s="10">
        <f t="shared" si="17"/>
        <v>157.46929983764676</v>
      </c>
      <c r="X49" s="10">
        <f t="shared" si="17"/>
        <v>160.29748578157137</v>
      </c>
    </row>
    <row r="50" spans="7:24" x14ac:dyDescent="0.2">
      <c r="G50" t="s">
        <v>181</v>
      </c>
      <c r="H50">
        <v>-531.52281000000005</v>
      </c>
      <c r="U50" s="10"/>
      <c r="V50" s="10"/>
      <c r="W50" s="10"/>
      <c r="X50" s="10"/>
    </row>
    <row r="51" spans="7:24" x14ac:dyDescent="0.2">
      <c r="G51" t="s">
        <v>253</v>
      </c>
      <c r="H51">
        <v>-531.52350000000001</v>
      </c>
      <c r="U51" s="10"/>
      <c r="V51" s="10"/>
      <c r="W51" s="10"/>
      <c r="X51" s="10"/>
    </row>
    <row r="52" spans="7:24" x14ac:dyDescent="0.2">
      <c r="G52" t="s">
        <v>249</v>
      </c>
      <c r="H52">
        <v>-531.52729999999997</v>
      </c>
      <c r="O52" s="21" t="s">
        <v>349</v>
      </c>
      <c r="R52">
        <v>-261.03539999999998</v>
      </c>
      <c r="U52" s="10"/>
      <c r="V52" s="10"/>
      <c r="W52" s="10"/>
      <c r="X52" s="10"/>
    </row>
    <row r="53" spans="7:24" x14ac:dyDescent="0.2">
      <c r="G53" t="s">
        <v>248</v>
      </c>
      <c r="H53">
        <v>-531.52731000000006</v>
      </c>
    </row>
    <row r="54" spans="7:24" x14ac:dyDescent="0.2">
      <c r="G54" t="s">
        <v>193</v>
      </c>
      <c r="H54">
        <v>-531.52940999999998</v>
      </c>
    </row>
    <row r="55" spans="7:24" x14ac:dyDescent="0.2">
      <c r="G55" t="s">
        <v>254</v>
      </c>
      <c r="H55">
        <v>-531.53056000000004</v>
      </c>
    </row>
    <row r="56" spans="7:24" x14ac:dyDescent="0.2">
      <c r="G56" t="s">
        <v>231</v>
      </c>
      <c r="H56">
        <v>-531.54101000000003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15</vt:i4>
      </vt:variant>
    </vt:vector>
  </HeadingPairs>
  <TitlesOfParts>
    <vt:vector size="31" baseType="lpstr">
      <vt:lpstr>Nb4</vt:lpstr>
      <vt:lpstr>Mo4</vt:lpstr>
      <vt:lpstr>Ru4</vt:lpstr>
      <vt:lpstr>Rh4</vt:lpstr>
      <vt:lpstr>Pd4</vt:lpstr>
      <vt:lpstr>Pt4</vt:lpstr>
      <vt:lpstr>Ag4</vt:lpstr>
      <vt:lpstr>Nb5</vt:lpstr>
      <vt:lpstr>Mo5</vt:lpstr>
      <vt:lpstr>Ru5</vt:lpstr>
      <vt:lpstr>Rh5_k0049</vt:lpstr>
      <vt:lpstr>Rh5_k0031</vt:lpstr>
      <vt:lpstr>Pd5</vt:lpstr>
      <vt:lpstr>Pt5_k0999</vt:lpstr>
      <vt:lpstr>Pt5_k0079</vt:lpstr>
      <vt:lpstr>Ag5</vt:lpstr>
      <vt:lpstr>'Nb4'!Unique_Energies</vt:lpstr>
      <vt:lpstr>'Nb4'!Unique_Energies_1</vt:lpstr>
      <vt:lpstr>'Nb4'!Unique_Energies_2</vt:lpstr>
      <vt:lpstr>'Nb4'!Unique_Energies_3</vt:lpstr>
      <vt:lpstr>'Ag5'!Unique_Energies_4</vt:lpstr>
      <vt:lpstr>'Mo4'!Unique_Energies_4</vt:lpstr>
      <vt:lpstr>'Mo5'!Unique_Energies_4</vt:lpstr>
      <vt:lpstr>'Nb4'!Unique_Energies_4</vt:lpstr>
      <vt:lpstr>'Nb5'!Unique_Energies_4</vt:lpstr>
      <vt:lpstr>'Pd5'!Unique_Energies_4</vt:lpstr>
      <vt:lpstr>Pt5_k0079!Unique_Energies_4</vt:lpstr>
      <vt:lpstr>Pt5_k0999!Unique_Energies_4</vt:lpstr>
      <vt:lpstr>Rh5_k0031!Unique_Energies_4</vt:lpstr>
      <vt:lpstr>Rh5_k0049!Unique_Energies_4</vt:lpstr>
      <vt:lpstr>'Ru5'!Unique_Energies_4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Addicoat, Matthew</dc:creator>
  <cp:lastModifiedBy>Addicoat, Matthew</cp:lastModifiedBy>
  <dcterms:created xsi:type="dcterms:W3CDTF">2025-01-05T19:11:32Z</dcterms:created>
  <dcterms:modified xsi:type="dcterms:W3CDTF">2025-07-06T17:04:49Z</dcterms:modified>
</cp:coreProperties>
</file>